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УУ-50\"/>
    </mc:Choice>
  </mc:AlternateContent>
  <bookViews>
    <workbookView xWindow="0" yWindow="0" windowWidth="28800" windowHeight="12585" tabRatio="992"/>
  </bookViews>
  <sheets>
    <sheet name="гүйцэтгэлийн маягт-ГСХ" sheetId="58" r:id="rId1"/>
  </sheets>
  <calcPr calcId="162913"/>
</workbook>
</file>

<file path=xl/calcChain.xml><?xml version="1.0" encoding="utf-8"?>
<calcChain xmlns="http://schemas.openxmlformats.org/spreadsheetml/2006/main">
  <c r="H33" i="58" l="1"/>
  <c r="H34" i="58"/>
  <c r="H35" i="58"/>
  <c r="H36" i="58"/>
  <c r="H37" i="58"/>
  <c r="H38" i="58"/>
  <c r="H39" i="58"/>
  <c r="H40" i="58"/>
  <c r="H41" i="58"/>
  <c r="H42" i="58"/>
  <c r="H43" i="58"/>
  <c r="H44" i="58"/>
  <c r="F36" i="58"/>
  <c r="F37" i="58"/>
  <c r="F38" i="58"/>
  <c r="F39" i="58"/>
  <c r="F40" i="58"/>
  <c r="F41" i="58"/>
  <c r="F42" i="58"/>
  <c r="F43" i="58"/>
  <c r="F44" i="58"/>
  <c r="F32" i="58" l="1"/>
  <c r="H32" i="58"/>
  <c r="F33" i="58" l="1"/>
  <c r="F24" i="58"/>
  <c r="F25" i="58"/>
  <c r="H19" i="58"/>
  <c r="F27" i="58" l="1"/>
  <c r="F19" i="58" l="1"/>
  <c r="F21" i="58" l="1"/>
  <c r="F35" i="58" l="1"/>
  <c r="H20" i="58"/>
  <c r="H17" i="58"/>
  <c r="H18" i="58" s="1"/>
  <c r="F17" i="58"/>
  <c r="F20" i="58" l="1"/>
  <c r="F18" i="58"/>
  <c r="H29" i="58"/>
  <c r="F29" i="58"/>
  <c r="H27" i="58"/>
  <c r="H25" i="58"/>
  <c r="F26" i="58"/>
  <c r="H30" i="58" l="1"/>
  <c r="F30" i="58"/>
  <c r="F22" i="58"/>
  <c r="F23" i="58" s="1"/>
  <c r="H28" i="58" l="1"/>
  <c r="F28" i="58"/>
  <c r="H45" i="58"/>
  <c r="H47" i="58" s="1"/>
  <c r="F34" i="58"/>
  <c r="H15" i="58"/>
  <c r="H16" i="58" s="1"/>
  <c r="F45" i="58" l="1"/>
  <c r="F47" i="58" s="1"/>
  <c r="H24" i="58"/>
  <c r="H26" i="58" s="1"/>
  <c r="H21" i="58" l="1"/>
  <c r="H22" i="58" s="1"/>
  <c r="H23" i="58" s="1"/>
  <c r="H31" i="58" s="1"/>
  <c r="F15" i="58" l="1"/>
  <c r="F16" i="58" s="1"/>
  <c r="F31" i="58" s="1"/>
  <c r="H48" i="58" l="1"/>
  <c r="F48" i="58"/>
  <c r="H50" i="58" l="1"/>
  <c r="H51" i="58" s="1"/>
  <c r="F50" i="58"/>
  <c r="F51" i="58" s="1"/>
</calcChain>
</file>

<file path=xl/sharedStrings.xml><?xml version="1.0" encoding="utf-8"?>
<sst xmlns="http://schemas.openxmlformats.org/spreadsheetml/2006/main" count="106" uniqueCount="89">
  <si>
    <t>Дүн</t>
  </si>
  <si>
    <t>Танилцсан:</t>
  </si>
  <si>
    <t>Хянасан:</t>
  </si>
  <si>
    <t>Суурин боловсруулалт</t>
  </si>
  <si>
    <t>Гүйцэтгэгч:</t>
  </si>
  <si>
    <t>Ажлын нэр, төрөл</t>
  </si>
  <si>
    <t>Тоо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</si>
  <si>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</si>
  <si>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</si>
  <si>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</si>
  <si>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</si>
  <si>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</si>
  <si>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</si>
  <si>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</si>
  <si>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Үйлдвэрлэлийн тээвэр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</si>
  <si>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</si>
  <si>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</si>
  <si>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</si>
  <si>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</si>
  <si>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</si>
  <si>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</si>
  <si>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</si>
  <si>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</si>
  <si>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</si>
  <si>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</si>
  <si>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</si>
  <si>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</si>
  <si>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</si>
  <si>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</si>
  <si>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</si>
  <si>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</si>
  <si>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</si>
  <si>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</si>
  <si>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</si>
  <si>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</si>
  <si>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</si>
  <si>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</si>
  <si>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</si>
  <si>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</si>
  <si>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</si>
  <si>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</si>
  <si>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</si>
  <si>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</si>
  <si>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</si>
  <si>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</si>
  <si>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</si>
  <si>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</si>
  <si>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</si>
  <si>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</si>
  <si>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Ажлын зураг хэвлэх тодотгол</t>
  </si>
  <si>
    <t>%</t>
  </si>
  <si>
    <t>УЛСЫН ТӨСВИЙН ХӨРӨНГӨӨР ХЭРЭГЖҮҮЛЖ БАЙГАА УУШГИЙН УЛААН-50 ТӨСЛИЙН</t>
  </si>
  <si>
    <t>Төсвийн дүн: 782 397 995/төгрөгөөр/</t>
  </si>
  <si>
    <t>Гео-Орон ХХКомпанийн захирал</t>
  </si>
  <si>
    <t>/Я.Уламсайн/</t>
  </si>
  <si>
    <t>Уушгийн Улаан-50 Төслийн ахлагч</t>
  </si>
  <si>
    <t>Гео-Орон ХХКомпанийн эдийн засагч, нягтлан бодогч</t>
  </si>
  <si>
    <t>/Х.Шаует/</t>
  </si>
  <si>
    <t>/Д.Доржравдан/</t>
  </si>
  <si>
    <t>/Х.Ганхуяг/</t>
  </si>
  <si>
    <t>хүн/ө</t>
  </si>
  <si>
    <t>сар</t>
  </si>
  <si>
    <t>сорьц</t>
  </si>
  <si>
    <t>Оффис түрээс</t>
  </si>
  <si>
    <t>км</t>
  </si>
  <si>
    <t>Үндэсний геологийн албаны ГСХ-ийн дарга</t>
  </si>
  <si>
    <t>Үндэсний геологийн албаны ГСХ-ийн мэргэжилтэн</t>
  </si>
  <si>
    <t>Петрографи хураангуй</t>
  </si>
  <si>
    <t>Шлиф бэлтгэл</t>
  </si>
  <si>
    <t>IСР-20 элементээр</t>
  </si>
  <si>
    <t>Чулуун дээж боловсруулах /цэглэн, анх, силикат/</t>
  </si>
  <si>
    <t>Циркон ялгах</t>
  </si>
  <si>
    <t>Соронзон зураглал 100-250 м</t>
  </si>
  <si>
    <t>т.км</t>
  </si>
  <si>
    <t>Цэвэрлэгээ, суваг малталт-гараар</t>
  </si>
  <si>
    <t>м3</t>
  </si>
  <si>
    <t>Цэглэн, силикат</t>
  </si>
  <si>
    <t>IСР-40 элементээр</t>
  </si>
  <si>
    <t>Эрдсийн бүрэн шинжилгээ</t>
  </si>
  <si>
    <t>Суурь металл 3 хүчлээр ASS Cu, Zn,  Pb</t>
  </si>
  <si>
    <t xml:space="preserve">Алт ААS </t>
  </si>
  <si>
    <t>/Р.Болд-Эрдэнэ/</t>
  </si>
  <si>
    <t>Үнэмлэхүй насны шинжилгээ +2ш дээжний үнийн зөрүү</t>
  </si>
  <si>
    <t>ICM90A 53 элемент (SGS)</t>
  </si>
  <si>
    <t>Исэл тодорхойлох-XRF 76VC (SGS)</t>
  </si>
  <si>
    <t>Магадлашгүй зардал 0.1%  (үнэмлэхүй нас)</t>
  </si>
  <si>
    <t>төг</t>
  </si>
  <si>
    <t>Шигшсэн дээж боловсруулах</t>
  </si>
  <si>
    <t>2023 оны 04 дугаар сарын 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</si>
</sst>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.0_);_(* \(#,##0.0\);_(* &quot;-&quot;??_);_(@_)"/>
  </numFmts>
  <fonts count="1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 Mon"/>
      <family val="2"/>
    </font>
    <font>
      <sz val="11"/>
      <name val="Arial Mon"/>
      <family val="2"/>
    </font>
    <font>
      <sz val="11"/>
      <color theme="1"/>
      <name val="Arial Mon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Font="1" applyBorder="1"/>
    <xf numFmtId="3" fontId="7" fillId="4" borderId="1" xfId="0" applyNumberFormat="1" applyFont="1" applyFill="1" applyBorder="1" applyAlignment="1">
      <alignment horizontal="right" vertical="center"/>
    </xf>
    <xf numFmtId="3" fontId="0" fillId="0" borderId="0" xfId="0" applyNumberFormat="1" applyFont="1"/>
    <xf numFmtId="0" fontId="6" fillId="0" borderId="0" xfId="0" applyFont="1" applyAlignment="1"/>
    <xf numFmtId="0" fontId="0" fillId="0" borderId="0" xfId="0" applyFont="1" applyAlignment="1"/>
    <xf numFmtId="3" fontId="8" fillId="2" borderId="0" xfId="0" applyNumberFormat="1" applyFont="1" applyFill="1" applyBorder="1" applyAlignment="1">
      <alignment vertical="center"/>
    </xf>
    <xf numFmtId="3" fontId="10" fillId="0" borderId="1" xfId="7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/>
    </xf>
    <xf numFmtId="3" fontId="7" fillId="2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Border="1" applyAlignment="1">
      <alignment horizontal="right"/>
    </xf>
    <xf numFmtId="3" fontId="12" fillId="0" borderId="1" xfId="7" applyNumberFormat="1" applyFont="1" applyFill="1" applyBorder="1" applyAlignment="1">
      <alignment horizontal="right" vertical="center"/>
    </xf>
    <xf numFmtId="3" fontId="12" fillId="4" borderId="1" xfId="7" applyNumberFormat="1" applyFont="1" applyFill="1" applyBorder="1" applyAlignment="1">
      <alignment horizontal="right" vertical="center"/>
    </xf>
    <xf numFmtId="3" fontId="0" fillId="0" borderId="1" xfId="7" applyNumberFormat="1" applyFont="1" applyFill="1" applyBorder="1" applyAlignment="1">
      <alignment horizontal="right" vertical="center"/>
    </xf>
    <xf numFmtId="3" fontId="0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6" fontId="13" fillId="0" borderId="1" xfId="7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3" fontId="13" fillId="4" borderId="2" xfId="0" applyNumberFormat="1" applyFont="1" applyFill="1" applyBorder="1"/>
    <xf numFmtId="3" fontId="11" fillId="3" borderId="1" xfId="7" applyNumberFormat="1" applyFont="1" applyFill="1" applyBorder="1" applyAlignment="1">
      <alignment vertical="center"/>
    </xf>
    <xf numFmtId="1" fontId="11" fillId="3" borderId="1" xfId="7" applyNumberFormat="1" applyFont="1" applyFill="1" applyBorder="1" applyAlignment="1">
      <alignment vertical="center"/>
    </xf>
    <xf numFmtId="3" fontId="7" fillId="3" borderId="1" xfId="7" applyNumberFormat="1" applyFont="1" applyFill="1" applyBorder="1" applyAlignment="1">
      <alignment vertical="center"/>
    </xf>
    <xf numFmtId="166" fontId="11" fillId="3" borderId="1" xfId="7" applyNumberFormat="1" applyFont="1" applyFill="1" applyBorder="1" applyAlignment="1">
      <alignment vertical="center"/>
    </xf>
    <xf numFmtId="37" fontId="11" fillId="3" borderId="1" xfId="7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10" fillId="0" borderId="0" xfId="7" applyNumberFormat="1" applyFont="1" applyFill="1" applyBorder="1" applyAlignment="1">
      <alignment horizontal="right" vertical="center"/>
    </xf>
    <xf numFmtId="3" fontId="13" fillId="4" borderId="1" xfId="0" applyNumberFormat="1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right" vertical="center"/>
    </xf>
    <xf numFmtId="0" fontId="8" fillId="4" borderId="6" xfId="0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right" vertical="center"/>
    </xf>
    <xf numFmtId="3" fontId="10" fillId="0" borderId="2" xfId="7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right" vertical="center"/>
    </xf>
    <xf numFmtId="3" fontId="8" fillId="2" borderId="9" xfId="0" applyNumberFormat="1" applyFont="1" applyFill="1" applyBorder="1" applyAlignment="1">
      <alignment horizontal="right" vertical="center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33" zoomScaleNormal="100" workbookViewId="0">
      <selection activeCell="H46" sqref="H46"/>
    </sheetView>
  </sheetViews>
  <sheetFormatPr defaultRowHeight="14.25"/>
  <cols>
    <col min="1" max="1" width="3.875" style="1" bestFit="1" customWidth="1"/>
    <col min="2" max="2" width="42.875" style="2" customWidth="1"/>
    <col min="3" max="3" width="6.875" style="2" customWidth="1"/>
    <col min="4" max="4" width="11.375" style="38" bestFit="1" customWidth="1"/>
    <col min="5" max="5" width="8.5" style="2" customWidth="1"/>
    <col min="6" max="6" width="12.375" style="2" customWidth="1"/>
    <col min="7" max="7" width="8.25" style="2" customWidth="1"/>
    <col min="8" max="8" width="13.375" style="2" customWidth="1"/>
    <col min="9" max="9" width="14" style="2" customWidth="1"/>
    <col min="10" max="16384" width="9" style="2"/>
  </cols>
  <sheetData>
    <row r="1" spans="1:8">
      <c r="A1" s="62" t="s">
        <v>45</v>
      </c>
      <c r="B1" s="62"/>
      <c r="C1" s="62"/>
      <c r="D1" s="62"/>
      <c r="E1" s="62"/>
      <c r="F1" s="62"/>
      <c r="G1" s="62"/>
      <c r="H1" s="62"/>
    </row>
    <row r="2" spans="1:8">
      <c r="A2" s="62" t="s">
        <v>46</v>
      </c>
      <c r="B2" s="62"/>
      <c r="C2" s="62"/>
      <c r="D2" s="62"/>
      <c r="E2" s="62"/>
      <c r="F2" s="62"/>
      <c r="G2" s="62"/>
      <c r="H2" s="62"/>
    </row>
    <row r="3" spans="1:8">
      <c r="A3" s="62" t="s">
        <v>47</v>
      </c>
      <c r="B3" s="62"/>
      <c r="C3" s="62"/>
      <c r="D3" s="62"/>
      <c r="E3" s="62"/>
      <c r="F3" s="62"/>
      <c r="G3" s="62"/>
      <c r="H3" s="62"/>
    </row>
    <row r="5" spans="1:8" ht="15">
      <c r="A5" s="61" t="s">
        <v>51</v>
      </c>
      <c r="B5" s="61"/>
      <c r="C5" s="61"/>
      <c r="D5" s="61"/>
      <c r="E5" s="61"/>
      <c r="F5" s="61"/>
      <c r="G5" s="61"/>
      <c r="H5" s="61"/>
    </row>
    <row r="6" spans="1:8" ht="2.25" customHeight="1">
      <c r="B6" s="3"/>
      <c r="C6" s="3"/>
      <c r="D6" s="37"/>
      <c r="E6" s="3"/>
      <c r="F6" s="3"/>
    </row>
    <row r="7" spans="1:8" ht="15">
      <c r="B7" s="61" t="s">
        <v>35</v>
      </c>
      <c r="C7" s="61"/>
      <c r="D7" s="61"/>
      <c r="E7" s="61"/>
      <c r="F7" s="61"/>
      <c r="G7" s="61"/>
      <c r="H7" s="61"/>
    </row>
    <row r="8" spans="1:8" ht="15">
      <c r="B8" s="4"/>
      <c r="C8" s="4"/>
      <c r="D8" s="37"/>
      <c r="E8" s="4"/>
      <c r="F8" s="4"/>
    </row>
    <row r="9" spans="1:8">
      <c r="A9" s="62" t="s">
        <v>88</v>
      </c>
      <c r="B9" s="62"/>
      <c r="C9" s="62"/>
      <c r="D9" s="62"/>
      <c r="E9" s="62"/>
      <c r="F9" s="62"/>
      <c r="G9" s="62"/>
      <c r="H9" s="62"/>
    </row>
    <row r="10" spans="1:8">
      <c r="A10" s="5"/>
      <c r="B10" s="5"/>
      <c r="C10" s="5"/>
      <c r="E10" s="5"/>
      <c r="F10" s="5"/>
      <c r="G10" s="5"/>
      <c r="H10" s="5"/>
    </row>
    <row r="11" spans="1:8" ht="15" thickBot="1">
      <c r="A11" s="62" t="s">
        <v>52</v>
      </c>
      <c r="B11" s="62"/>
      <c r="C11" s="62"/>
      <c r="D11" s="62"/>
      <c r="E11" s="62"/>
      <c r="F11" s="62"/>
      <c r="G11" s="62"/>
      <c r="H11" s="62"/>
    </row>
    <row r="12" spans="1:8" ht="42" customHeight="1">
      <c r="A12" s="68" t="s">
        <v>34</v>
      </c>
      <c r="B12" s="69" t="s">
        <v>5</v>
      </c>
      <c r="C12" s="70" t="s">
        <v>30</v>
      </c>
      <c r="D12" s="71" t="s">
        <v>31</v>
      </c>
      <c r="E12" s="70" t="s">
        <v>32</v>
      </c>
      <c r="F12" s="70"/>
      <c r="G12" s="70" t="s">
        <v>33</v>
      </c>
      <c r="H12" s="72"/>
    </row>
    <row r="13" spans="1:8">
      <c r="A13" s="73"/>
      <c r="B13" s="64"/>
      <c r="C13" s="63"/>
      <c r="D13" s="65"/>
      <c r="E13" s="50" t="s">
        <v>6</v>
      </c>
      <c r="F13" s="50" t="s">
        <v>0</v>
      </c>
      <c r="G13" s="50" t="s">
        <v>6</v>
      </c>
      <c r="H13" s="74" t="s">
        <v>0</v>
      </c>
    </row>
    <row r="14" spans="1:8">
      <c r="A14" s="75">
        <v>0</v>
      </c>
      <c r="B14" s="50">
        <v>1</v>
      </c>
      <c r="C14" s="49">
        <v>2</v>
      </c>
      <c r="D14" s="51">
        <v>3</v>
      </c>
      <c r="E14" s="50">
        <v>4</v>
      </c>
      <c r="F14" s="50">
        <v>5</v>
      </c>
      <c r="G14" s="50">
        <v>6</v>
      </c>
      <c r="H14" s="74">
        <v>7</v>
      </c>
    </row>
    <row r="15" spans="1:8">
      <c r="A15" s="75"/>
      <c r="B15" s="6" t="s">
        <v>49</v>
      </c>
      <c r="C15" s="15" t="s">
        <v>50</v>
      </c>
      <c r="D15" s="40">
        <v>47430</v>
      </c>
      <c r="E15" s="7"/>
      <c r="F15" s="7">
        <f>D15*E15</f>
        <v>0</v>
      </c>
      <c r="G15" s="7"/>
      <c r="H15" s="76">
        <f>D15*G15</f>
        <v>0</v>
      </c>
    </row>
    <row r="16" spans="1:8" ht="15">
      <c r="A16" s="77" t="s">
        <v>9</v>
      </c>
      <c r="B16" s="9" t="s">
        <v>37</v>
      </c>
      <c r="C16" s="8"/>
      <c r="D16" s="10"/>
      <c r="E16" s="10"/>
      <c r="F16" s="10">
        <f>SUM(F15:F15)</f>
        <v>0</v>
      </c>
      <c r="G16" s="10"/>
      <c r="H16" s="78">
        <f>SUM(H15:H15)</f>
        <v>0</v>
      </c>
    </row>
    <row r="17" spans="1:10">
      <c r="A17" s="75"/>
      <c r="B17" s="6" t="s">
        <v>8</v>
      </c>
      <c r="C17" s="50" t="s">
        <v>64</v>
      </c>
      <c r="D17" s="40">
        <v>37000</v>
      </c>
      <c r="E17" s="40"/>
      <c r="F17" s="40">
        <f>D17*E17</f>
        <v>0</v>
      </c>
      <c r="G17" s="40"/>
      <c r="H17" s="76">
        <f>G17*D17</f>
        <v>0</v>
      </c>
      <c r="I17" s="66"/>
      <c r="J17" s="34"/>
    </row>
    <row r="18" spans="1:10" ht="15">
      <c r="A18" s="77" t="s">
        <v>10</v>
      </c>
      <c r="B18" s="9" t="s">
        <v>38</v>
      </c>
      <c r="C18" s="8"/>
      <c r="D18" s="10"/>
      <c r="E18" s="10"/>
      <c r="F18" s="10">
        <f>SUM(F17:F17)</f>
        <v>0</v>
      </c>
      <c r="G18" s="10"/>
      <c r="H18" s="78">
        <f>SUM(H17:H17)</f>
        <v>0</v>
      </c>
    </row>
    <row r="19" spans="1:10" ht="15">
      <c r="A19" s="79"/>
      <c r="B19" s="27" t="s">
        <v>74</v>
      </c>
      <c r="C19" s="33" t="s">
        <v>75</v>
      </c>
      <c r="D19" s="45">
        <v>45000</v>
      </c>
      <c r="E19" s="35"/>
      <c r="F19" s="35">
        <f>D19*E19</f>
        <v>0</v>
      </c>
      <c r="G19" s="35"/>
      <c r="H19" s="80">
        <f>G19*D19</f>
        <v>0</v>
      </c>
    </row>
    <row r="20" spans="1:10" ht="15">
      <c r="A20" s="77" t="s">
        <v>11</v>
      </c>
      <c r="B20" s="9" t="s">
        <v>39</v>
      </c>
      <c r="C20" s="8"/>
      <c r="D20" s="10"/>
      <c r="E20" s="10"/>
      <c r="F20" s="10">
        <f>SUM(F19:F19)</f>
        <v>0</v>
      </c>
      <c r="G20" s="10"/>
      <c r="H20" s="78">
        <f>SUM(H19:H19)</f>
        <v>0</v>
      </c>
    </row>
    <row r="21" spans="1:10">
      <c r="A21" s="75"/>
      <c r="B21" s="29" t="s">
        <v>76</v>
      </c>
      <c r="C21" s="28" t="s">
        <v>62</v>
      </c>
      <c r="D21" s="44">
        <v>5500</v>
      </c>
      <c r="E21" s="7"/>
      <c r="F21" s="40">
        <f>D21*E21</f>
        <v>0</v>
      </c>
      <c r="G21" s="7"/>
      <c r="H21" s="81">
        <f>G21*D21</f>
        <v>0</v>
      </c>
    </row>
    <row r="22" spans="1:10" ht="15">
      <c r="A22" s="77" t="s">
        <v>12</v>
      </c>
      <c r="B22" s="9" t="s">
        <v>40</v>
      </c>
      <c r="C22" s="8"/>
      <c r="D22" s="10"/>
      <c r="E22" s="10"/>
      <c r="F22" s="10">
        <f>SUM(F21:F21)</f>
        <v>0</v>
      </c>
      <c r="G22" s="10"/>
      <c r="H22" s="78">
        <f>SUM(H21:H21)</f>
        <v>0</v>
      </c>
    </row>
    <row r="23" spans="1:10" ht="15">
      <c r="A23" s="77" t="s">
        <v>15</v>
      </c>
      <c r="B23" s="9" t="s">
        <v>13</v>
      </c>
      <c r="C23" s="8"/>
      <c r="D23" s="10"/>
      <c r="E23" s="10"/>
      <c r="F23" s="10">
        <f>F18+F22+F20</f>
        <v>0</v>
      </c>
      <c r="G23" s="10"/>
      <c r="H23" s="78">
        <f>H18+H22+H20</f>
        <v>0</v>
      </c>
    </row>
    <row r="24" spans="1:10">
      <c r="A24" s="75"/>
      <c r="B24" s="11" t="s">
        <v>3</v>
      </c>
      <c r="C24" s="16" t="s">
        <v>60</v>
      </c>
      <c r="D24" s="46">
        <v>43900</v>
      </c>
      <c r="E24" s="40">
        <v>337</v>
      </c>
      <c r="F24" s="40">
        <f>D24*E24</f>
        <v>14794300</v>
      </c>
      <c r="G24" s="7">
        <v>675</v>
      </c>
      <c r="H24" s="76">
        <f>G24*D24</f>
        <v>29632500</v>
      </c>
    </row>
    <row r="25" spans="1:10">
      <c r="A25" s="75"/>
      <c r="B25" s="11" t="s">
        <v>63</v>
      </c>
      <c r="C25" s="16" t="s">
        <v>61</v>
      </c>
      <c r="D25" s="46">
        <v>595000</v>
      </c>
      <c r="E25" s="40">
        <v>3</v>
      </c>
      <c r="F25" s="40">
        <f>D25*E25</f>
        <v>1785000</v>
      </c>
      <c r="G25" s="40">
        <v>6</v>
      </c>
      <c r="H25" s="76">
        <f>G25*D25</f>
        <v>3570000</v>
      </c>
    </row>
    <row r="26" spans="1:10" ht="15">
      <c r="A26" s="77" t="s">
        <v>16</v>
      </c>
      <c r="B26" s="9" t="s">
        <v>0</v>
      </c>
      <c r="C26" s="12"/>
      <c r="D26" s="10"/>
      <c r="E26" s="10"/>
      <c r="F26" s="10">
        <f>SUM(F24:F25)</f>
        <v>16579300</v>
      </c>
      <c r="G26" s="10"/>
      <c r="H26" s="78">
        <f>SUM(H24:H25)</f>
        <v>33202500</v>
      </c>
    </row>
    <row r="27" spans="1:10">
      <c r="A27" s="75"/>
      <c r="B27" s="19" t="s">
        <v>14</v>
      </c>
      <c r="C27" s="16" t="s">
        <v>64</v>
      </c>
      <c r="D27" s="47">
        <v>800</v>
      </c>
      <c r="E27" s="48"/>
      <c r="F27" s="40">
        <f>D27*E27</f>
        <v>0</v>
      </c>
      <c r="G27" s="48"/>
      <c r="H27" s="76">
        <f>G27*D27</f>
        <v>0</v>
      </c>
    </row>
    <row r="28" spans="1:10" ht="15">
      <c r="A28" s="77" t="s">
        <v>17</v>
      </c>
      <c r="B28" s="9" t="s">
        <v>42</v>
      </c>
      <c r="C28" s="8"/>
      <c r="D28" s="10"/>
      <c r="E28" s="42"/>
      <c r="F28" s="10">
        <f>SUM(F27:F27)</f>
        <v>0</v>
      </c>
      <c r="G28" s="42"/>
      <c r="H28" s="78">
        <f>SUM(H27:H27)</f>
        <v>0</v>
      </c>
    </row>
    <row r="29" spans="1:10">
      <c r="A29" s="75"/>
      <c r="B29" s="31" t="s">
        <v>72</v>
      </c>
      <c r="C29" s="32" t="s">
        <v>73</v>
      </c>
      <c r="D29" s="44">
        <v>25000</v>
      </c>
      <c r="E29" s="41"/>
      <c r="F29" s="7">
        <f>D29*E29</f>
        <v>0</v>
      </c>
      <c r="G29" s="41"/>
      <c r="H29" s="76">
        <f>G29*D29</f>
        <v>0</v>
      </c>
    </row>
    <row r="30" spans="1:10" ht="15">
      <c r="A30" s="77" t="s">
        <v>18</v>
      </c>
      <c r="B30" s="9" t="s">
        <v>41</v>
      </c>
      <c r="C30" s="8"/>
      <c r="D30" s="10"/>
      <c r="E30" s="10"/>
      <c r="F30" s="10">
        <f>SUM(F29:F29)</f>
        <v>0</v>
      </c>
      <c r="G30" s="10"/>
      <c r="H30" s="78">
        <f>SUM(H29:H29)</f>
        <v>0</v>
      </c>
    </row>
    <row r="31" spans="1:10" ht="15">
      <c r="A31" s="77" t="s">
        <v>19</v>
      </c>
      <c r="B31" s="9" t="s">
        <v>20</v>
      </c>
      <c r="C31" s="8"/>
      <c r="D31" s="10"/>
      <c r="E31" s="10"/>
      <c r="F31" s="10">
        <f>SUM(F16+F23+F26+F28+F30)</f>
        <v>16579300</v>
      </c>
      <c r="G31" s="10"/>
      <c r="H31" s="78">
        <f>SUM(H16+H23+H26+H28+H30)</f>
        <v>33202500</v>
      </c>
    </row>
    <row r="32" spans="1:10">
      <c r="A32" s="75"/>
      <c r="B32" s="25" t="s">
        <v>71</v>
      </c>
      <c r="C32" s="26" t="s">
        <v>62</v>
      </c>
      <c r="D32" s="55">
        <v>30000</v>
      </c>
      <c r="E32" s="43"/>
      <c r="F32" s="40">
        <f>D32*E32</f>
        <v>0</v>
      </c>
      <c r="G32" s="43">
        <v>1</v>
      </c>
      <c r="H32" s="81">
        <f>D32*G32</f>
        <v>30000</v>
      </c>
    </row>
    <row r="33" spans="1:8">
      <c r="A33" s="75"/>
      <c r="B33" s="25" t="s">
        <v>78</v>
      </c>
      <c r="C33" s="26" t="s">
        <v>62</v>
      </c>
      <c r="D33" s="55">
        <v>25000</v>
      </c>
      <c r="E33" s="43"/>
      <c r="F33" s="40">
        <f>D33*E33</f>
        <v>0</v>
      </c>
      <c r="G33" s="43">
        <v>3</v>
      </c>
      <c r="H33" s="81">
        <f t="shared" ref="H33:H44" si="0">D33*G33</f>
        <v>75000</v>
      </c>
    </row>
    <row r="34" spans="1:8" ht="30" customHeight="1">
      <c r="A34" s="75"/>
      <c r="B34" s="17" t="s">
        <v>82</v>
      </c>
      <c r="C34" s="17" t="s">
        <v>62</v>
      </c>
      <c r="D34" s="56">
        <v>4690000</v>
      </c>
      <c r="E34" s="43"/>
      <c r="F34" s="40">
        <f t="shared" ref="F34" si="1">D34*E34</f>
        <v>0</v>
      </c>
      <c r="G34" s="43">
        <v>1</v>
      </c>
      <c r="H34" s="81">
        <f t="shared" si="0"/>
        <v>4690000</v>
      </c>
    </row>
    <row r="35" spans="1:8">
      <c r="A35" s="75"/>
      <c r="B35" s="18" t="s">
        <v>67</v>
      </c>
      <c r="C35" s="17" t="s">
        <v>62</v>
      </c>
      <c r="D35" s="57">
        <v>22400</v>
      </c>
      <c r="E35" s="43"/>
      <c r="F35" s="40">
        <f>D35*E35</f>
        <v>0</v>
      </c>
      <c r="G35" s="43">
        <v>20</v>
      </c>
      <c r="H35" s="81">
        <f t="shared" si="0"/>
        <v>448000</v>
      </c>
    </row>
    <row r="36" spans="1:8">
      <c r="A36" s="75"/>
      <c r="B36" s="18" t="s">
        <v>68</v>
      </c>
      <c r="C36" s="17" t="s">
        <v>62</v>
      </c>
      <c r="D36" s="57">
        <v>9600</v>
      </c>
      <c r="E36" s="43"/>
      <c r="F36" s="40">
        <f t="shared" ref="F36:F44" si="2">D36*E36</f>
        <v>0</v>
      </c>
      <c r="G36" s="43">
        <v>20</v>
      </c>
      <c r="H36" s="81">
        <f t="shared" si="0"/>
        <v>192000</v>
      </c>
    </row>
    <row r="37" spans="1:8">
      <c r="A37" s="75"/>
      <c r="B37" s="25" t="s">
        <v>77</v>
      </c>
      <c r="C37" s="26" t="s">
        <v>62</v>
      </c>
      <c r="D37" s="58">
        <v>32437.5</v>
      </c>
      <c r="E37" s="43">
        <v>120</v>
      </c>
      <c r="F37" s="40">
        <f t="shared" si="2"/>
        <v>3892500</v>
      </c>
      <c r="G37" s="43">
        <v>120</v>
      </c>
      <c r="H37" s="81">
        <f t="shared" si="0"/>
        <v>3892500</v>
      </c>
    </row>
    <row r="38" spans="1:8">
      <c r="A38" s="75"/>
      <c r="B38" s="25" t="s">
        <v>69</v>
      </c>
      <c r="C38" s="26" t="s">
        <v>62</v>
      </c>
      <c r="D38" s="58">
        <v>14879.87</v>
      </c>
      <c r="E38" s="43">
        <v>98</v>
      </c>
      <c r="F38" s="40">
        <f t="shared" si="2"/>
        <v>1458227.26</v>
      </c>
      <c r="G38" s="43">
        <v>102</v>
      </c>
      <c r="H38" s="81">
        <f t="shared" si="0"/>
        <v>1517746.74</v>
      </c>
    </row>
    <row r="39" spans="1:8">
      <c r="A39" s="75"/>
      <c r="B39" s="25" t="s">
        <v>83</v>
      </c>
      <c r="C39" s="26" t="s">
        <v>62</v>
      </c>
      <c r="D39" s="58">
        <v>51500</v>
      </c>
      <c r="E39" s="43">
        <v>10</v>
      </c>
      <c r="F39" s="40">
        <f t="shared" si="2"/>
        <v>515000</v>
      </c>
      <c r="G39" s="43">
        <v>10</v>
      </c>
      <c r="H39" s="81">
        <f t="shared" si="0"/>
        <v>515000</v>
      </c>
    </row>
    <row r="40" spans="1:8">
      <c r="A40" s="75"/>
      <c r="B40" s="25" t="s">
        <v>84</v>
      </c>
      <c r="C40" s="26" t="s">
        <v>62</v>
      </c>
      <c r="D40" s="58">
        <v>113500</v>
      </c>
      <c r="E40" s="41">
        <v>10</v>
      </c>
      <c r="F40" s="40">
        <f t="shared" si="2"/>
        <v>1135000</v>
      </c>
      <c r="G40" s="43">
        <v>10</v>
      </c>
      <c r="H40" s="81">
        <f t="shared" si="0"/>
        <v>1135000</v>
      </c>
    </row>
    <row r="41" spans="1:8">
      <c r="A41" s="75"/>
      <c r="B41" s="25" t="s">
        <v>79</v>
      </c>
      <c r="C41" s="26" t="s">
        <v>62</v>
      </c>
      <c r="D41" s="59">
        <v>10005</v>
      </c>
      <c r="E41" s="41">
        <v>10</v>
      </c>
      <c r="F41" s="40">
        <f t="shared" si="2"/>
        <v>100050</v>
      </c>
      <c r="G41" s="43">
        <v>10</v>
      </c>
      <c r="H41" s="81">
        <f t="shared" si="0"/>
        <v>100050</v>
      </c>
    </row>
    <row r="42" spans="1:8">
      <c r="A42" s="75"/>
      <c r="B42" s="25" t="s">
        <v>80</v>
      </c>
      <c r="C42" s="26" t="s">
        <v>62</v>
      </c>
      <c r="D42" s="58">
        <v>15372.5</v>
      </c>
      <c r="E42" s="41">
        <v>10</v>
      </c>
      <c r="F42" s="40">
        <f t="shared" si="2"/>
        <v>153725</v>
      </c>
      <c r="G42" s="43">
        <v>10</v>
      </c>
      <c r="H42" s="81">
        <f t="shared" si="0"/>
        <v>153725</v>
      </c>
    </row>
    <row r="43" spans="1:8" ht="28.5">
      <c r="A43" s="75"/>
      <c r="B43" s="25" t="s">
        <v>70</v>
      </c>
      <c r="C43" s="26" t="s">
        <v>62</v>
      </c>
      <c r="D43" s="58">
        <v>8325.89</v>
      </c>
      <c r="E43" s="43">
        <v>98</v>
      </c>
      <c r="F43" s="40">
        <f t="shared" si="2"/>
        <v>815937.22</v>
      </c>
      <c r="G43" s="43">
        <v>102</v>
      </c>
      <c r="H43" s="81">
        <f t="shared" si="0"/>
        <v>849240.77999999991</v>
      </c>
    </row>
    <row r="44" spans="1:8">
      <c r="A44" s="75"/>
      <c r="B44" s="25" t="s">
        <v>87</v>
      </c>
      <c r="C44" s="26" t="s">
        <v>62</v>
      </c>
      <c r="D44" s="58">
        <v>5924.07</v>
      </c>
      <c r="E44" s="43">
        <v>5</v>
      </c>
      <c r="F44" s="40">
        <f t="shared" si="2"/>
        <v>29620.35</v>
      </c>
      <c r="G44" s="43">
        <v>5</v>
      </c>
      <c r="H44" s="81">
        <f t="shared" si="0"/>
        <v>29620.35</v>
      </c>
    </row>
    <row r="45" spans="1:8" ht="14.25" customHeight="1">
      <c r="A45" s="77" t="s">
        <v>21</v>
      </c>
      <c r="B45" s="13" t="s">
        <v>43</v>
      </c>
      <c r="C45" s="8"/>
      <c r="D45" s="10"/>
      <c r="E45" s="10"/>
      <c r="F45" s="10">
        <f>SUM(F32:F44)</f>
        <v>8100059.8299999991</v>
      </c>
      <c r="G45" s="10"/>
      <c r="H45" s="78">
        <f>SUM(H32:H44)</f>
        <v>13627882.869999999</v>
      </c>
    </row>
    <row r="46" spans="1:8" ht="15">
      <c r="A46" s="77" t="s">
        <v>22</v>
      </c>
      <c r="B46" s="9" t="s">
        <v>44</v>
      </c>
      <c r="C46" s="8"/>
      <c r="D46" s="10"/>
      <c r="E46" s="10"/>
      <c r="F46" s="10"/>
      <c r="G46" s="10"/>
      <c r="H46" s="78"/>
    </row>
    <row r="47" spans="1:8" ht="15">
      <c r="A47" s="77" t="s">
        <v>23</v>
      </c>
      <c r="B47" s="9" t="s">
        <v>27</v>
      </c>
      <c r="C47" s="8"/>
      <c r="D47" s="10"/>
      <c r="E47" s="10"/>
      <c r="F47" s="10">
        <f>SUM(F45)</f>
        <v>8100059.8299999991</v>
      </c>
      <c r="G47" s="10"/>
      <c r="H47" s="78">
        <f>SUM(H45)</f>
        <v>13627882.869999999</v>
      </c>
    </row>
    <row r="48" spans="1:8" ht="15">
      <c r="A48" s="77" t="s">
        <v>24</v>
      </c>
      <c r="B48" s="9" t="s">
        <v>28</v>
      </c>
      <c r="C48" s="8"/>
      <c r="D48" s="10"/>
      <c r="E48" s="10"/>
      <c r="F48" s="10">
        <f>SUM(F47+F31)</f>
        <v>24679359.829999998</v>
      </c>
      <c r="G48" s="10"/>
      <c r="H48" s="78">
        <f>SUM(H47+H31)</f>
        <v>46830382.869999997</v>
      </c>
    </row>
    <row r="49" spans="1:9" ht="15">
      <c r="A49" s="77"/>
      <c r="B49" s="30" t="s">
        <v>85</v>
      </c>
      <c r="C49" s="32" t="s">
        <v>86</v>
      </c>
      <c r="D49" s="52"/>
      <c r="E49" s="53"/>
      <c r="F49" s="67"/>
      <c r="G49" s="10"/>
      <c r="H49" s="54">
        <v>710000</v>
      </c>
    </row>
    <row r="50" spans="1:9" ht="15">
      <c r="A50" s="77" t="s">
        <v>25</v>
      </c>
      <c r="B50" s="9" t="s">
        <v>7</v>
      </c>
      <c r="C50" s="8"/>
      <c r="D50" s="10"/>
      <c r="E50" s="10"/>
      <c r="F50" s="10">
        <f>F48*0.1</f>
        <v>2467935.983</v>
      </c>
      <c r="G50" s="10"/>
      <c r="H50" s="78">
        <f>H48*0.1</f>
        <v>4683038.2869999995</v>
      </c>
    </row>
    <row r="51" spans="1:9" ht="15.75" thickBot="1">
      <c r="A51" s="82" t="s">
        <v>26</v>
      </c>
      <c r="B51" s="83" t="s">
        <v>29</v>
      </c>
      <c r="C51" s="84"/>
      <c r="D51" s="85"/>
      <c r="E51" s="85"/>
      <c r="F51" s="85">
        <f>SUM(F48:F50)</f>
        <v>27147295.812999997</v>
      </c>
      <c r="G51" s="85"/>
      <c r="H51" s="86">
        <f>SUM(H48:H50)</f>
        <v>52223421.156999998</v>
      </c>
    </row>
    <row r="52" spans="1:9" ht="9.75" customHeight="1">
      <c r="A52" s="21"/>
      <c r="B52" s="22"/>
      <c r="C52" s="21"/>
      <c r="D52" s="39"/>
      <c r="E52" s="24"/>
      <c r="F52" s="23"/>
      <c r="G52" s="24"/>
      <c r="H52" s="23"/>
      <c r="I52" s="36"/>
    </row>
    <row r="53" spans="1:9" ht="15">
      <c r="B53" s="3" t="s">
        <v>4</v>
      </c>
    </row>
    <row r="54" spans="1:9" ht="6.75" customHeight="1">
      <c r="B54" s="3"/>
    </row>
    <row r="55" spans="1:9">
      <c r="B55" s="2" t="s">
        <v>53</v>
      </c>
      <c r="G55" s="14" t="s">
        <v>54</v>
      </c>
    </row>
    <row r="56" spans="1:9" ht="6" customHeight="1">
      <c r="G56" s="14"/>
    </row>
    <row r="57" spans="1:9">
      <c r="B57" s="2" t="s">
        <v>55</v>
      </c>
      <c r="G57" s="14" t="s">
        <v>57</v>
      </c>
    </row>
    <row r="58" spans="1:9" ht="7.5" customHeight="1">
      <c r="G58" s="14"/>
    </row>
    <row r="59" spans="1:9" ht="15" customHeight="1">
      <c r="B59" s="60" t="s">
        <v>56</v>
      </c>
      <c r="C59" s="60"/>
      <c r="G59" s="14" t="s">
        <v>58</v>
      </c>
    </row>
    <row r="60" spans="1:9" ht="6" customHeight="1">
      <c r="B60" s="20"/>
      <c r="C60" s="20"/>
      <c r="G60" s="14"/>
    </row>
    <row r="61" spans="1:9" ht="15">
      <c r="B61" s="3" t="s">
        <v>1</v>
      </c>
      <c r="G61" s="14"/>
    </row>
    <row r="62" spans="1:9" ht="6.75" customHeight="1">
      <c r="B62" s="3"/>
      <c r="G62" s="14"/>
    </row>
    <row r="63" spans="1:9">
      <c r="B63" s="2" t="s">
        <v>65</v>
      </c>
      <c r="G63" s="14" t="s">
        <v>81</v>
      </c>
    </row>
    <row r="64" spans="1:9" ht="6.75" customHeight="1">
      <c r="G64" s="14"/>
    </row>
    <row r="65" spans="2:7" ht="15">
      <c r="B65" s="3" t="s">
        <v>2</v>
      </c>
      <c r="G65" s="14"/>
    </row>
    <row r="66" spans="2:7" ht="5.25" customHeight="1">
      <c r="B66" s="3"/>
      <c r="G66" s="14"/>
    </row>
    <row r="67" spans="2:7">
      <c r="B67" s="2" t="s">
        <v>66</v>
      </c>
      <c r="G67" s="14" t="s">
        <v>59</v>
      </c>
    </row>
    <row r="68" spans="2:7" ht="6.75" customHeight="1">
      <c r="G68" s="14"/>
    </row>
    <row r="69" spans="2:7">
      <c r="B69" s="2" t="s">
        <v>36</v>
      </c>
      <c r="G69" s="14" t="s">
        <v>48</v>
      </c>
    </row>
  </sheetData>
  <mergeCells count="14">
    <mergeCell ref="B59:C59"/>
    <mergeCell ref="A5:H5"/>
    <mergeCell ref="A1:H1"/>
    <mergeCell ref="A2:H2"/>
    <mergeCell ref="A3:H3"/>
    <mergeCell ref="A11:H11"/>
    <mergeCell ref="G12:H12"/>
    <mergeCell ref="A9:H9"/>
    <mergeCell ref="A12:A13"/>
    <mergeCell ref="B12:B13"/>
    <mergeCell ref="C12:C13"/>
    <mergeCell ref="D12:D13"/>
    <mergeCell ref="E12:F12"/>
    <mergeCell ref="B7:H7"/>
  </mergeCells>
  <printOptions horizontalCentered="1"/>
  <pageMargins left="0.78740157480314998" right="0.78740157480314998" top="1.1811023622047201" bottom="0.34055118099999998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гүйцэтгэлийн маягт-ГСХ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Peree</cp:lastModifiedBy>
  <cp:lastPrinted>2023-06-22T05:00:29Z</cp:lastPrinted>
  <dcterms:created xsi:type="dcterms:W3CDTF">2014-01-15T06:30:10Z</dcterms:created>
  <dcterms:modified xsi:type="dcterms:W3CDTF">2023-06-22T05:02:35Z</dcterms:modified>
</cp:coreProperties>
</file>