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306" sheetId="2" r:id="rId1"/>
  </sheets>
  <definedNames>
    <definedName name="_xlnm.Print_Area" localSheetId="0">'202306'!$A$1:$I$108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71" i="2"/>
  <c r="I65" i="2"/>
  <c r="I66" i="2"/>
  <c r="I67" i="2"/>
  <c r="I68" i="2"/>
  <c r="I57" i="2"/>
  <c r="I58" i="2"/>
  <c r="I59" i="2"/>
  <c r="I60" i="2"/>
  <c r="I61" i="2"/>
  <c r="I63" i="2"/>
  <c r="I64" i="2"/>
  <c r="I55" i="2" l="1"/>
  <c r="I51" i="2"/>
  <c r="I52" i="2"/>
  <c r="I53" i="2"/>
  <c r="I50" i="2"/>
  <c r="I49" i="2"/>
  <c r="G49" i="2"/>
  <c r="G45" i="2"/>
  <c r="G46" i="2"/>
  <c r="G47" i="2"/>
  <c r="G48" i="2"/>
  <c r="I44" i="2"/>
  <c r="G44" i="2"/>
  <c r="I38" i="2" l="1"/>
  <c r="G37" i="2"/>
  <c r="G56" i="2" s="1"/>
  <c r="I28" i="2"/>
  <c r="I17" i="2"/>
  <c r="I13" i="2"/>
  <c r="G13" i="2"/>
  <c r="I11" i="2"/>
  <c r="I9" i="2"/>
  <c r="I8" i="2"/>
  <c r="G10" i="2"/>
  <c r="G9" i="2"/>
  <c r="G8" i="2"/>
  <c r="G58" i="2" l="1"/>
  <c r="G59" i="2"/>
  <c r="G60" i="2"/>
  <c r="G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91" i="2" l="1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83" i="2"/>
  <c r="I20" i="2"/>
  <c r="I37" i="2" s="1"/>
  <c r="I71" i="2"/>
  <c r="I43" i="2"/>
  <c r="G80" i="2" l="1"/>
  <c r="G84" i="2"/>
  <c r="I56" i="2"/>
  <c r="I92" i="2" l="1"/>
  <c r="I93" i="2" s="1"/>
  <c r="I95" i="2" s="1"/>
  <c r="I96" i="2" s="1"/>
  <c r="G92" i="2"/>
  <c r="G93" i="2" s="1"/>
  <c r="G95" i="2" s="1"/>
  <c r="G96" i="2" s="1"/>
  <c r="G97" i="2" s="1"/>
  <c r="I97" i="2" l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<sst xmlns="http://schemas.openxmlformats.org/spreadsheetml/2006/main" count="194" uniqueCount="127">
  <si>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</si>
  <si>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</si>
  <si>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</si>
  <si>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</si>
  <si>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</si>
  <si>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</si>
  <si>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</si>
  <si>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</si>
  <si>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</si>
  <si>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</si>
  <si>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</si>
  <si>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</si>
  <si>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</si>
  <si>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</si>
  <si>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</si>
  <si>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</si>
  <si>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</si>
  <si>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</si>
  <si>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</si>
  <si>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</si>
  <si>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</si>
  <si>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</si>
  <si>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</si>
  <si>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</si>
  <si>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</si>
  <si>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</si>
  <si>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</si>
  <si>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</si>
  <si>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</si>
  <si>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</si>
  <si>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</si>
  <si>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</si>
  <si>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</si>
  <si>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</si>
  <si>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</si>
  <si>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</si>
  <si>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</si>
  <si>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</si>
  <si>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</si>
  <si>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</si>
  <si>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</si>
  <si>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</si>
  <si>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</si>
  <si>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</si>
  <si>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</si>
  <si>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</si>
  <si>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</si>
  <si>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</si>
  <si>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</si>
  <si>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</si>
  <si>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</si>
  <si>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</si>
  <si>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</si>
  <si>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</si>
  <si>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</si>
  <si>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</si>
  <si>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</si>
  <si>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</si>
  <si>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</si>
  <si>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</si>
  <si>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</si>
  <si>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</si>
  <si>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</si>
  <si>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</si>
  <si>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</si>
  <si>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</si>
  <si>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</si>
  <si>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</si>
  <si>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дарга</t>
  </si>
  <si>
    <t>Үндэсний геологийн албаны ГСХ-ийн мэргэжилтэн</t>
  </si>
  <si>
    <t>Үндэсний геологийн албаны ЭБСТЭЗХ-ийн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</si>
  <si>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</si>
  <si>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</si>
  <si>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</si>
  <si>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</si>
  <si>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</si>
  <si>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</si>
  <si>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</si>
  <si>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</si>
  <si>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</si>
  <si>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</si>
  <si>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</si>
  <si>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</si>
  <si>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</si>
  <si>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</si>
  <si>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</si>
  <si>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</si>
  <si>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</si>
  <si>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</si>
  <si>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</si>
  <si>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</si>
  <si>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</si>
  <si>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</si>
  <si>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</si>
  <si>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</si>
  <si>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</si>
  <si>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</si>
  <si>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</si>
  <si>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</si>
  <si>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</si>
  <si>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</si>
  <si>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</si>
  <si>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</si>
  <si>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</si>
  <si>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</si>
  <si>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</si>
  <si>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</si>
  <si>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</si>
  <si>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</si>
  <si>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</si>
  <si>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</si>
  <si>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</si>
  <si>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</si>
  <si>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</si>
  <si>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</si>
  <si>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</si>
  <si>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</si>
  <si>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</si>
  <si>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</si>
  <si>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</si>
  <si>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  И.Баттуяа  /</t>
  </si>
  <si>
    <t>/Х.Ганхуяг/</t>
  </si>
  <si>
    <t>/Р.Болд-Эрдэнэ/</t>
  </si>
  <si>
    <t>Геологийн зураглал, ерөнхий эрэл  /1:50 000/</t>
  </si>
  <si>
    <t>Тайлангийн зураг хэвлэх</t>
  </si>
  <si>
    <t>2023 оны 06 дугаар сарын 01-ээс 6 дугаар сарын 30-ны өдөр хүртэл</t>
  </si>
  <si>
    <t xml:space="preserve"> Улсын төсвийн хөрөнгөөр гүйцэтгэж байгаа Ямбат уул-50 төслийн ажлын 2023 оны 06 дугаар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</si>
</sst>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zoomScale="80" zoomScaleNormal="80" zoomScaleSheetLayoutView="80" workbookViewId="0">
      <selection activeCell="M13" sqref="M13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5.5546875" style="8" customWidth="1"/>
    <col min="10" max="16384" width="9.109375" style="8"/>
  </cols>
  <sheetData>
    <row r="1" spans="2:9" ht="52.2" customHeight="1" x14ac:dyDescent="0.25">
      <c r="F1" s="44" t="s">
        <v>0</v>
      </c>
      <c r="G1" s="44"/>
      <c r="H1" s="44"/>
      <c r="I1" s="44"/>
    </row>
    <row r="2" spans="2:9" ht="27.6" customHeight="1" x14ac:dyDescent="0.25">
      <c r="B2" s="38" t="s">
        <v>126</v>
      </c>
      <c r="C2" s="38"/>
      <c r="D2" s="38"/>
      <c r="E2" s="38"/>
      <c r="F2" s="38"/>
      <c r="G2" s="38"/>
      <c r="H2" s="38"/>
      <c r="I2" s="38"/>
    </row>
    <row r="3" spans="2:9" ht="21.6" customHeight="1" x14ac:dyDescent="0.25">
      <c r="B3" s="39" t="s">
        <v>125</v>
      </c>
      <c r="C3" s="39"/>
      <c r="D3" s="39"/>
      <c r="E3" s="39"/>
      <c r="F3" s="39"/>
      <c r="G3" s="39"/>
      <c r="H3" s="39"/>
      <c r="I3" s="39"/>
    </row>
    <row r="4" spans="2:9" x14ac:dyDescent="0.25">
      <c r="B4" s="9" t="s">
        <v>72</v>
      </c>
      <c r="G4" s="8"/>
      <c r="I4" s="11" t="s">
        <v>73</v>
      </c>
    </row>
    <row r="5" spans="2:9" x14ac:dyDescent="0.25">
      <c r="B5" s="52" t="s">
        <v>1</v>
      </c>
      <c r="C5" s="52" t="s">
        <v>2</v>
      </c>
      <c r="D5" s="46" t="s">
        <v>3</v>
      </c>
      <c r="E5" s="49" t="s">
        <v>4</v>
      </c>
      <c r="F5" s="57" t="s">
        <v>5</v>
      </c>
      <c r="G5" s="58"/>
      <c r="H5" s="61" t="s">
        <v>6</v>
      </c>
      <c r="I5" s="61"/>
    </row>
    <row r="6" spans="2:9" x14ac:dyDescent="0.25">
      <c r="B6" s="53"/>
      <c r="C6" s="53"/>
      <c r="D6" s="47"/>
      <c r="E6" s="50"/>
      <c r="F6" s="59"/>
      <c r="G6" s="60"/>
      <c r="H6" s="61"/>
      <c r="I6" s="61"/>
    </row>
    <row r="7" spans="2:9" x14ac:dyDescent="0.25">
      <c r="B7" s="54"/>
      <c r="C7" s="54"/>
      <c r="D7" s="48"/>
      <c r="E7" s="51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>
        <v>30</v>
      </c>
      <c r="G8" s="15">
        <f>F8*E8</f>
        <v>1200000</v>
      </c>
      <c r="H8" s="13">
        <v>30</v>
      </c>
      <c r="I8" s="15">
        <f>H8*E8</f>
        <v>1200000</v>
      </c>
    </row>
    <row r="9" spans="2:9" ht="13.8" customHeight="1" x14ac:dyDescent="0.25">
      <c r="B9" s="13">
        <v>2</v>
      </c>
      <c r="C9" s="14" t="s">
        <v>74</v>
      </c>
      <c r="D9" s="13" t="s">
        <v>11</v>
      </c>
      <c r="E9" s="15">
        <v>7400</v>
      </c>
      <c r="F9" s="13">
        <v>2839</v>
      </c>
      <c r="G9" s="15">
        <f>F9*E9</f>
        <v>21008600</v>
      </c>
      <c r="H9" s="13">
        <v>2839</v>
      </c>
      <c r="I9" s="15">
        <f>H9*E9</f>
        <v>21008600</v>
      </c>
    </row>
    <row r="10" spans="2:9" s="16" customFormat="1" ht="13.8" customHeight="1" x14ac:dyDescent="0.25">
      <c r="B10" s="42" t="s">
        <v>8</v>
      </c>
      <c r="C10" s="43"/>
      <c r="D10" s="17"/>
      <c r="E10" s="18"/>
      <c r="F10" s="17"/>
      <c r="G10" s="18">
        <f>SUM(G8:G9)</f>
        <v>22208600</v>
      </c>
      <c r="H10" s="17"/>
      <c r="I10" s="24">
        <f>SUM(I8:I9)</f>
        <v>22208600</v>
      </c>
    </row>
    <row r="11" spans="2:9" s="5" customFormat="1" ht="26.4" customHeight="1" x14ac:dyDescent="0.3">
      <c r="B11" s="12">
        <v>3</v>
      </c>
      <c r="C11" s="34" t="s">
        <v>123</v>
      </c>
      <c r="D11" s="12" t="s">
        <v>11</v>
      </c>
      <c r="E11" s="3">
        <v>42900</v>
      </c>
      <c r="F11" s="12">
        <v>100</v>
      </c>
      <c r="G11" s="3">
        <f>F11*E11</f>
        <v>4290000</v>
      </c>
      <c r="H11" s="12">
        <v>100</v>
      </c>
      <c r="I11" s="32">
        <f>H11*E11</f>
        <v>4290000</v>
      </c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71</v>
      </c>
      <c r="D13" s="13" t="s">
        <v>13</v>
      </c>
      <c r="E13" s="15">
        <v>31500</v>
      </c>
      <c r="F13" s="13">
        <v>10</v>
      </c>
      <c r="G13" s="15">
        <f>F13*E13</f>
        <v>315000</v>
      </c>
      <c r="H13" s="13">
        <v>10</v>
      </c>
      <c r="I13" s="23">
        <f>H13*E13</f>
        <v>315000</v>
      </c>
    </row>
    <row r="14" spans="2:9" ht="13.8" customHeight="1" x14ac:dyDescent="0.25">
      <c r="B14" s="13">
        <v>6</v>
      </c>
      <c r="C14" s="14" t="s">
        <v>75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76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77</v>
      </c>
      <c r="D17" s="13" t="s">
        <v>15</v>
      </c>
      <c r="E17" s="15">
        <v>8500</v>
      </c>
      <c r="F17" s="13">
        <v>33</v>
      </c>
      <c r="G17" s="15">
        <f>F17*E17</f>
        <v>280500</v>
      </c>
      <c r="H17" s="13">
        <v>33</v>
      </c>
      <c r="I17" s="23">
        <f>H17*E17</f>
        <v>280500</v>
      </c>
    </row>
    <row r="18" spans="2:9" ht="13.8" customHeight="1" x14ac:dyDescent="0.25">
      <c r="B18" s="13">
        <v>10</v>
      </c>
      <c r="C18" s="14" t="s">
        <v>78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79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42" t="s">
        <v>8</v>
      </c>
      <c r="C20" s="43"/>
      <c r="D20" s="17"/>
      <c r="E20" s="18"/>
      <c r="F20" s="17"/>
      <c r="G20" s="18">
        <f>SUM(G11:G19)</f>
        <v>4885500</v>
      </c>
      <c r="H20" s="17"/>
      <c r="I20" s="18">
        <f>SUM(I11:I19)</f>
        <v>4885500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42" t="s">
        <v>22</v>
      </c>
      <c r="C25" s="43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80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>
        <v>10</v>
      </c>
      <c r="G28" s="15">
        <f>F28*E28</f>
        <v>105000</v>
      </c>
      <c r="H28" s="13">
        <v>10</v>
      </c>
      <c r="I28" s="23">
        <f>H28*E28</f>
        <v>105000</v>
      </c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/>
      <c r="I29" s="23"/>
    </row>
    <row r="30" spans="2:9" ht="13.8" customHeight="1" x14ac:dyDescent="0.25">
      <c r="B30" s="13">
        <v>20</v>
      </c>
      <c r="C30" s="14" t="s">
        <v>81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82</v>
      </c>
      <c r="D32" s="13" t="s">
        <v>15</v>
      </c>
      <c r="E32" s="15">
        <v>20000</v>
      </c>
      <c r="F32" s="13"/>
      <c r="G32" s="15"/>
      <c r="H32" s="13"/>
      <c r="I32" s="13"/>
    </row>
    <row r="33" spans="2:9" ht="13.8" customHeight="1" x14ac:dyDescent="0.25">
      <c r="B33" s="13">
        <v>23</v>
      </c>
      <c r="C33" s="14" t="s">
        <v>83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42" t="s">
        <v>30</v>
      </c>
      <c r="C36" s="43"/>
      <c r="D36" s="17"/>
      <c r="E36" s="18"/>
      <c r="F36" s="17"/>
      <c r="G36" s="18">
        <f>SUM(G26:G35)</f>
        <v>105000</v>
      </c>
      <c r="H36" s="17"/>
      <c r="I36" s="18">
        <f>SUM(I26:I35)</f>
        <v>105000</v>
      </c>
    </row>
    <row r="37" spans="2:9" s="16" customFormat="1" ht="13.8" customHeight="1" x14ac:dyDescent="0.25">
      <c r="B37" s="42" t="s">
        <v>31</v>
      </c>
      <c r="C37" s="43"/>
      <c r="D37" s="17"/>
      <c r="E37" s="18"/>
      <c r="F37" s="17"/>
      <c r="G37" s="18">
        <f>G36+G25+G20+G10</f>
        <v>27199100</v>
      </c>
      <c r="H37" s="17"/>
      <c r="I37" s="18">
        <f>I36+I25+I20+I10</f>
        <v>27199100</v>
      </c>
    </row>
    <row r="38" spans="2:9" ht="13.8" customHeight="1" x14ac:dyDescent="0.25">
      <c r="B38" s="13">
        <v>26</v>
      </c>
      <c r="C38" s="14" t="s">
        <v>84</v>
      </c>
      <c r="D38" s="13" t="s">
        <v>10</v>
      </c>
      <c r="E38" s="15">
        <v>250000</v>
      </c>
      <c r="F38" s="13">
        <v>30</v>
      </c>
      <c r="G38" s="15">
        <f>F38*E38</f>
        <v>7500000</v>
      </c>
      <c r="H38" s="13">
        <v>30</v>
      </c>
      <c r="I38" s="23">
        <f>H38*E38</f>
        <v>7500000</v>
      </c>
    </row>
    <row r="39" spans="2:9" ht="13.8" customHeight="1" x14ac:dyDescent="0.25">
      <c r="B39" s="13">
        <v>27</v>
      </c>
      <c r="C39" s="14" t="s">
        <v>85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62">
        <v>50</v>
      </c>
      <c r="G40" s="15">
        <f>F40*E40</f>
        <v>2250000</v>
      </c>
      <c r="H40" s="13">
        <v>1050</v>
      </c>
      <c r="I40" s="23">
        <f>H40*E40</f>
        <v>47250000</v>
      </c>
    </row>
    <row r="41" spans="2:9" ht="13.8" customHeight="1" x14ac:dyDescent="0.25">
      <c r="B41" s="13">
        <v>29</v>
      </c>
      <c r="C41" s="14" t="s">
        <v>86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124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42" t="s">
        <v>8</v>
      </c>
      <c r="C43" s="43"/>
      <c r="D43" s="17"/>
      <c r="E43" s="18"/>
      <c r="F43" s="17"/>
      <c r="G43" s="18">
        <f>SUM(G38:G42)</f>
        <v>9750000</v>
      </c>
      <c r="H43" s="17"/>
      <c r="I43" s="24">
        <f>SUM(I38:I42)</f>
        <v>54750000</v>
      </c>
    </row>
    <row r="44" spans="2:9" ht="13.8" customHeight="1" x14ac:dyDescent="0.25">
      <c r="B44" s="13">
        <v>31</v>
      </c>
      <c r="C44" s="14" t="s">
        <v>87</v>
      </c>
      <c r="D44" s="13" t="s">
        <v>13</v>
      </c>
      <c r="E44" s="15">
        <v>19500</v>
      </c>
      <c r="F44" s="13">
        <v>300</v>
      </c>
      <c r="G44" s="15">
        <f>F44*E44</f>
        <v>5850000</v>
      </c>
      <c r="H44" s="13">
        <v>300</v>
      </c>
      <c r="I44" s="23">
        <f>H44*E44</f>
        <v>5850000</v>
      </c>
    </row>
    <row r="45" spans="2:9" ht="13.8" customHeight="1" x14ac:dyDescent="0.25">
      <c r="B45" s="13">
        <v>32</v>
      </c>
      <c r="C45" s="14" t="s">
        <v>88</v>
      </c>
      <c r="D45" s="13" t="s">
        <v>13</v>
      </c>
      <c r="E45" s="15">
        <v>19500</v>
      </c>
      <c r="F45" s="13"/>
      <c r="G45" s="15">
        <f t="shared" ref="G45:G48" si="2">F45*E45</f>
        <v>0</v>
      </c>
      <c r="H45" s="13"/>
      <c r="I45" s="13"/>
    </row>
    <row r="46" spans="2:9" ht="13.8" customHeight="1" x14ac:dyDescent="0.25">
      <c r="B46" s="13">
        <v>33</v>
      </c>
      <c r="C46" s="14" t="s">
        <v>89</v>
      </c>
      <c r="D46" s="13" t="s">
        <v>13</v>
      </c>
      <c r="E46" s="15">
        <v>65000</v>
      </c>
      <c r="F46" s="13"/>
      <c r="G46" s="15">
        <f t="shared" si="2"/>
        <v>0</v>
      </c>
      <c r="H46" s="13"/>
      <c r="I46" s="13"/>
    </row>
    <row r="47" spans="2:9" ht="13.8" customHeight="1" x14ac:dyDescent="0.25">
      <c r="B47" s="13">
        <v>34</v>
      </c>
      <c r="C47" s="14" t="s">
        <v>90</v>
      </c>
      <c r="D47" s="13" t="s">
        <v>13</v>
      </c>
      <c r="E47" s="15">
        <v>650000</v>
      </c>
      <c r="F47" s="13"/>
      <c r="G47" s="15">
        <f t="shared" si="2"/>
        <v>0</v>
      </c>
      <c r="H47" s="13"/>
      <c r="I47" s="13"/>
    </row>
    <row r="48" spans="2:9" ht="13.8" customHeight="1" x14ac:dyDescent="0.25">
      <c r="B48" s="13">
        <v>35</v>
      </c>
      <c r="C48" s="14" t="s">
        <v>91</v>
      </c>
      <c r="D48" s="13" t="s">
        <v>92</v>
      </c>
      <c r="E48" s="15">
        <v>5200</v>
      </c>
      <c r="F48" s="13"/>
      <c r="G48" s="15">
        <f t="shared" si="2"/>
        <v>0</v>
      </c>
      <c r="H48" s="13"/>
      <c r="I48" s="13"/>
    </row>
    <row r="49" spans="2:9" s="16" customFormat="1" ht="13.8" customHeight="1" x14ac:dyDescent="0.25">
      <c r="B49" s="40" t="s">
        <v>8</v>
      </c>
      <c r="C49" s="41"/>
      <c r="D49" s="17"/>
      <c r="E49" s="18"/>
      <c r="F49" s="17"/>
      <c r="G49" s="18">
        <f>SUM(G44:G48)</f>
        <v>5850000</v>
      </c>
      <c r="H49" s="17"/>
      <c r="I49" s="24">
        <f>SUM(I44:I48)</f>
        <v>5850000</v>
      </c>
    </row>
    <row r="50" spans="2:9" ht="13.8" customHeight="1" x14ac:dyDescent="0.25">
      <c r="B50" s="13">
        <v>36</v>
      </c>
      <c r="C50" s="14" t="s">
        <v>35</v>
      </c>
      <c r="D50" s="13" t="s">
        <v>36</v>
      </c>
      <c r="E50" s="15">
        <v>1100</v>
      </c>
      <c r="F50" s="13">
        <v>5500</v>
      </c>
      <c r="G50" s="15">
        <f>F50*E50</f>
        <v>6050000</v>
      </c>
      <c r="H50" s="13">
        <v>5500</v>
      </c>
      <c r="I50" s="23">
        <f>H50*E50</f>
        <v>6050000</v>
      </c>
    </row>
    <row r="51" spans="2:9" ht="13.8" customHeight="1" x14ac:dyDescent="0.25">
      <c r="B51" s="13">
        <v>37</v>
      </c>
      <c r="C51" s="14" t="s">
        <v>93</v>
      </c>
      <c r="D51" s="13" t="s">
        <v>36</v>
      </c>
      <c r="E51" s="15">
        <v>900</v>
      </c>
      <c r="F51" s="30">
        <v>2800</v>
      </c>
      <c r="G51" s="15">
        <f t="shared" ref="G51:G53" si="3">F51*E51</f>
        <v>2520000</v>
      </c>
      <c r="H51" s="30">
        <v>2800</v>
      </c>
      <c r="I51" s="23">
        <f t="shared" ref="I51:I53" si="4">H51*E51</f>
        <v>2520000</v>
      </c>
    </row>
    <row r="52" spans="2:9" ht="13.8" customHeight="1" x14ac:dyDescent="0.25">
      <c r="B52" s="13">
        <v>38</v>
      </c>
      <c r="C52" s="14" t="s">
        <v>37</v>
      </c>
      <c r="D52" s="13" t="s">
        <v>36</v>
      </c>
      <c r="E52" s="15">
        <v>1200</v>
      </c>
      <c r="F52" s="13">
        <v>1600</v>
      </c>
      <c r="G52" s="15">
        <f t="shared" si="3"/>
        <v>1920000</v>
      </c>
      <c r="H52" s="13">
        <v>1600</v>
      </c>
      <c r="I52" s="23">
        <f t="shared" si="4"/>
        <v>1920000</v>
      </c>
    </row>
    <row r="53" spans="2:9" ht="13.8" customHeight="1" x14ac:dyDescent="0.25">
      <c r="B53" s="13">
        <v>39</v>
      </c>
      <c r="C53" s="14" t="s">
        <v>94</v>
      </c>
      <c r="D53" s="13" t="s">
        <v>36</v>
      </c>
      <c r="E53" s="15">
        <v>1300</v>
      </c>
      <c r="F53" s="13">
        <v>800</v>
      </c>
      <c r="G53" s="15">
        <f t="shared" si="3"/>
        <v>1040000</v>
      </c>
      <c r="H53" s="13">
        <v>800</v>
      </c>
      <c r="I53" s="23">
        <f t="shared" si="4"/>
        <v>1040000</v>
      </c>
    </row>
    <row r="54" spans="2:9" s="16" customFormat="1" ht="13.8" customHeight="1" x14ac:dyDescent="0.25">
      <c r="B54" s="42" t="s">
        <v>8</v>
      </c>
      <c r="C54" s="43"/>
      <c r="D54" s="17"/>
      <c r="E54" s="18"/>
      <c r="F54" s="17"/>
      <c r="G54" s="18">
        <f>SUM(G50:G53)</f>
        <v>11530000</v>
      </c>
      <c r="H54" s="17"/>
      <c r="I54" s="24">
        <f>SUM(I50:I53)</f>
        <v>11530000</v>
      </c>
    </row>
    <row r="55" spans="2:9" ht="13.8" customHeight="1" x14ac:dyDescent="0.25">
      <c r="B55" s="13">
        <v>40</v>
      </c>
      <c r="C55" s="14" t="s">
        <v>38</v>
      </c>
      <c r="D55" s="13" t="s">
        <v>33</v>
      </c>
      <c r="E55" s="15">
        <v>15000</v>
      </c>
      <c r="F55" s="62">
        <v>1020</v>
      </c>
      <c r="G55" s="15">
        <f>F55*E55</f>
        <v>15300000</v>
      </c>
      <c r="H55" s="13">
        <v>1020</v>
      </c>
      <c r="I55" s="23">
        <f>H55*E55</f>
        <v>15300000</v>
      </c>
    </row>
    <row r="56" spans="2:9" s="16" customFormat="1" ht="13.8" customHeight="1" x14ac:dyDescent="0.25">
      <c r="B56" s="42" t="s">
        <v>39</v>
      </c>
      <c r="C56" s="43"/>
      <c r="D56" s="17"/>
      <c r="E56" s="18"/>
      <c r="F56" s="17"/>
      <c r="G56" s="18">
        <f>G55+G54+G49+G37+G43</f>
        <v>69629100</v>
      </c>
      <c r="H56" s="17"/>
      <c r="I56" s="18">
        <f>I55+I54+I49+I37+I43</f>
        <v>114629100</v>
      </c>
    </row>
    <row r="57" spans="2:9" ht="13.8" customHeight="1" x14ac:dyDescent="0.25">
      <c r="B57" s="13">
        <v>41</v>
      </c>
      <c r="C57" s="14" t="s">
        <v>95</v>
      </c>
      <c r="D57" s="13" t="s">
        <v>40</v>
      </c>
      <c r="E57" s="15">
        <v>70000</v>
      </c>
      <c r="F57" s="13">
        <v>1</v>
      </c>
      <c r="G57" s="3">
        <f>+E57*F57</f>
        <v>70000</v>
      </c>
      <c r="H57" s="13">
        <v>1</v>
      </c>
      <c r="I57" s="23">
        <f t="shared" ref="I57:I61" si="5">H57*E57</f>
        <v>70000</v>
      </c>
    </row>
    <row r="58" spans="2:9" ht="13.8" customHeight="1" x14ac:dyDescent="0.25">
      <c r="B58" s="13">
        <v>42</v>
      </c>
      <c r="C58" s="14" t="s">
        <v>96</v>
      </c>
      <c r="D58" s="13" t="s">
        <v>40</v>
      </c>
      <c r="E58" s="15">
        <v>271530</v>
      </c>
      <c r="F58" s="13">
        <v>1</v>
      </c>
      <c r="G58" s="3">
        <f t="shared" ref="G58:G60" si="6">+E58*F58</f>
        <v>271530</v>
      </c>
      <c r="H58" s="13">
        <v>1</v>
      </c>
      <c r="I58" s="23">
        <f t="shared" si="5"/>
        <v>271530</v>
      </c>
    </row>
    <row r="59" spans="2:9" ht="13.8" customHeight="1" x14ac:dyDescent="0.25">
      <c r="B59" s="13">
        <v>43</v>
      </c>
      <c r="C59" s="14" t="s">
        <v>97</v>
      </c>
      <c r="D59" s="13" t="s">
        <v>40</v>
      </c>
      <c r="E59" s="15">
        <v>116000</v>
      </c>
      <c r="F59" s="13">
        <v>1</v>
      </c>
      <c r="G59" s="3">
        <f t="shared" si="6"/>
        <v>116000</v>
      </c>
      <c r="H59" s="13">
        <v>1</v>
      </c>
      <c r="I59" s="23">
        <f t="shared" si="5"/>
        <v>116000</v>
      </c>
    </row>
    <row r="60" spans="2:9" ht="13.8" customHeight="1" x14ac:dyDescent="0.25">
      <c r="B60" s="13">
        <v>44</v>
      </c>
      <c r="C60" s="14" t="s">
        <v>98</v>
      </c>
      <c r="D60" s="13" t="s">
        <v>40</v>
      </c>
      <c r="E60" s="15">
        <v>163460</v>
      </c>
      <c r="F60" s="13">
        <v>1</v>
      </c>
      <c r="G60" s="3">
        <f t="shared" si="6"/>
        <v>163460</v>
      </c>
      <c r="H60" s="13">
        <v>1</v>
      </c>
      <c r="I60" s="23">
        <f t="shared" si="5"/>
        <v>163460</v>
      </c>
    </row>
    <row r="61" spans="2:9" ht="13.8" customHeight="1" x14ac:dyDescent="0.25">
      <c r="B61" s="13">
        <v>45</v>
      </c>
      <c r="C61" s="14" t="s">
        <v>99</v>
      </c>
      <c r="D61" s="13" t="s">
        <v>42</v>
      </c>
      <c r="E61" s="15">
        <v>2013500</v>
      </c>
      <c r="F61" s="13"/>
      <c r="G61" s="3">
        <v>0</v>
      </c>
      <c r="H61" s="13"/>
      <c r="I61" s="23">
        <f t="shared" si="5"/>
        <v>0</v>
      </c>
    </row>
    <row r="62" spans="2:9" ht="13.8" customHeight="1" x14ac:dyDescent="0.25">
      <c r="B62" s="13">
        <v>46</v>
      </c>
      <c r="C62" s="14" t="s">
        <v>41</v>
      </c>
      <c r="D62" s="13" t="s">
        <v>42</v>
      </c>
      <c r="E62" s="15">
        <v>1350000</v>
      </c>
      <c r="F62" s="13">
        <v>1</v>
      </c>
      <c r="G62" s="3">
        <f>F62*E62</f>
        <v>1350000</v>
      </c>
      <c r="H62" s="13">
        <v>6</v>
      </c>
      <c r="I62" s="23">
        <f>H62*E62</f>
        <v>8100000</v>
      </c>
    </row>
    <row r="63" spans="2:9" ht="13.8" customHeight="1" x14ac:dyDescent="0.25">
      <c r="B63" s="13">
        <v>47</v>
      </c>
      <c r="C63" s="14" t="s">
        <v>100</v>
      </c>
      <c r="D63" s="13" t="s">
        <v>26</v>
      </c>
      <c r="E63" s="15">
        <v>9500</v>
      </c>
      <c r="F63" s="13"/>
      <c r="G63" s="3">
        <f t="shared" ref="G63:G67" si="7">F63*E63</f>
        <v>0</v>
      </c>
      <c r="H63" s="13"/>
      <c r="I63" s="23">
        <f t="shared" ref="I63:I68" si="8">H63*E63</f>
        <v>0</v>
      </c>
    </row>
    <row r="64" spans="2:9" ht="13.8" customHeight="1" x14ac:dyDescent="0.25">
      <c r="B64" s="13">
        <v>48</v>
      </c>
      <c r="C64" s="14" t="s">
        <v>101</v>
      </c>
      <c r="D64" s="13" t="s">
        <v>34</v>
      </c>
      <c r="E64" s="15">
        <v>125000</v>
      </c>
      <c r="F64" s="13">
        <v>36</v>
      </c>
      <c r="G64" s="3">
        <f t="shared" si="7"/>
        <v>4500000</v>
      </c>
      <c r="H64" s="13">
        <v>36</v>
      </c>
      <c r="I64" s="23">
        <f t="shared" si="8"/>
        <v>4500000</v>
      </c>
    </row>
    <row r="65" spans="2:9" ht="13.8" customHeight="1" x14ac:dyDescent="0.25">
      <c r="B65" s="13">
        <v>49</v>
      </c>
      <c r="C65" s="14" t="s">
        <v>102</v>
      </c>
      <c r="D65" s="13" t="s">
        <v>43</v>
      </c>
      <c r="E65" s="15">
        <v>1500000</v>
      </c>
      <c r="F65" s="13"/>
      <c r="G65" s="3">
        <f t="shared" si="7"/>
        <v>0</v>
      </c>
      <c r="H65" s="13"/>
      <c r="I65" s="23">
        <f t="shared" si="8"/>
        <v>0</v>
      </c>
    </row>
    <row r="66" spans="2:9" ht="13.8" customHeight="1" x14ac:dyDescent="0.25">
      <c r="B66" s="13">
        <v>50</v>
      </c>
      <c r="C66" s="14" t="s">
        <v>103</v>
      </c>
      <c r="D66" s="13" t="s">
        <v>44</v>
      </c>
      <c r="E66" s="15">
        <v>47000</v>
      </c>
      <c r="F66" s="13"/>
      <c r="G66" s="3">
        <f t="shared" si="7"/>
        <v>0</v>
      </c>
      <c r="H66" s="13"/>
      <c r="I66" s="23">
        <f t="shared" si="8"/>
        <v>0</v>
      </c>
    </row>
    <row r="67" spans="2:9" ht="13.8" customHeight="1" x14ac:dyDescent="0.25">
      <c r="B67" s="13">
        <v>51</v>
      </c>
      <c r="C67" s="14" t="s">
        <v>45</v>
      </c>
      <c r="D67" s="13" t="s">
        <v>44</v>
      </c>
      <c r="E67" s="15">
        <v>66000</v>
      </c>
      <c r="F67" s="13">
        <v>4</v>
      </c>
      <c r="G67" s="3">
        <f t="shared" si="7"/>
        <v>264000</v>
      </c>
      <c r="H67" s="13">
        <v>4</v>
      </c>
      <c r="I67" s="23">
        <f t="shared" si="8"/>
        <v>264000</v>
      </c>
    </row>
    <row r="68" spans="2:9" ht="13.8" customHeight="1" x14ac:dyDescent="0.25">
      <c r="B68" s="13">
        <v>52</v>
      </c>
      <c r="C68" s="14" t="s">
        <v>46</v>
      </c>
      <c r="D68" s="13" t="s">
        <v>15</v>
      </c>
      <c r="E68" s="15">
        <v>2200000</v>
      </c>
      <c r="F68" s="13"/>
      <c r="G68" s="15"/>
      <c r="H68" s="13"/>
      <c r="I68" s="23">
        <f t="shared" si="8"/>
        <v>0</v>
      </c>
    </row>
    <row r="69" spans="2:9" ht="13.8" customHeight="1" x14ac:dyDescent="0.25">
      <c r="B69" s="13">
        <v>53</v>
      </c>
      <c r="C69" s="14" t="s">
        <v>104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47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42" t="s">
        <v>8</v>
      </c>
      <c r="C71" s="43"/>
      <c r="D71" s="17"/>
      <c r="E71" s="18"/>
      <c r="F71" s="17"/>
      <c r="G71" s="18">
        <f>SUM(G57:G70)</f>
        <v>6734990</v>
      </c>
      <c r="H71" s="25"/>
      <c r="I71" s="18">
        <f>SUM(I57:I70)</f>
        <v>13484990</v>
      </c>
    </row>
    <row r="72" spans="2:9" ht="13.8" customHeight="1" x14ac:dyDescent="0.25">
      <c r="B72" s="13">
        <v>55</v>
      </c>
      <c r="C72" s="14" t="s">
        <v>105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48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106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107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49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50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108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109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110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111</v>
      </c>
      <c r="D81" s="13" t="s">
        <v>15</v>
      </c>
      <c r="E81" s="15">
        <v>32000</v>
      </c>
      <c r="F81" s="13"/>
      <c r="G81" s="15">
        <f t="shared" ref="G81:G82" si="9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51</v>
      </c>
      <c r="D82" s="13" t="s">
        <v>15</v>
      </c>
      <c r="E82" s="15">
        <v>14286</v>
      </c>
      <c r="F82" s="13"/>
      <c r="G82" s="15">
        <f t="shared" si="9"/>
        <v>0</v>
      </c>
      <c r="H82" s="23"/>
      <c r="I82" s="23"/>
    </row>
    <row r="83" spans="2:9" ht="13.8" customHeight="1" x14ac:dyDescent="0.25">
      <c r="B83" s="13">
        <v>66</v>
      </c>
      <c r="C83" s="14" t="s">
        <v>52</v>
      </c>
      <c r="D83" s="13" t="s">
        <v>15</v>
      </c>
      <c r="E83" s="15">
        <v>3341</v>
      </c>
      <c r="F83" s="13"/>
      <c r="G83" s="15">
        <f t="shared" ref="G83:G91" si="10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112</v>
      </c>
      <c r="D84" s="13" t="s">
        <v>15</v>
      </c>
      <c r="E84" s="15">
        <v>7500</v>
      </c>
      <c r="F84" s="13"/>
      <c r="G84" s="15">
        <f t="shared" si="10"/>
        <v>0</v>
      </c>
      <c r="H84" s="13"/>
      <c r="I84" s="23"/>
    </row>
    <row r="85" spans="2:9" ht="13.8" customHeight="1" x14ac:dyDescent="0.25">
      <c r="B85" s="12">
        <v>68</v>
      </c>
      <c r="C85" s="20" t="s">
        <v>113</v>
      </c>
      <c r="D85" s="13" t="s">
        <v>15</v>
      </c>
      <c r="E85" s="15">
        <v>275000</v>
      </c>
      <c r="F85" s="13"/>
      <c r="G85" s="15">
        <f t="shared" si="10"/>
        <v>0</v>
      </c>
      <c r="H85" s="13"/>
      <c r="I85" s="23"/>
    </row>
    <row r="86" spans="2:9" ht="13.8" customHeight="1" x14ac:dyDescent="0.25">
      <c r="B86" s="13">
        <v>69</v>
      </c>
      <c r="C86" s="14" t="s">
        <v>53</v>
      </c>
      <c r="D86" s="13" t="s">
        <v>15</v>
      </c>
      <c r="E86" s="15">
        <v>36000</v>
      </c>
      <c r="F86" s="13"/>
      <c r="G86" s="15">
        <f t="shared" si="10"/>
        <v>0</v>
      </c>
      <c r="H86" s="13"/>
      <c r="I86" s="23"/>
    </row>
    <row r="87" spans="2:9" ht="13.8" customHeight="1" x14ac:dyDescent="0.25">
      <c r="B87" s="13">
        <v>70</v>
      </c>
      <c r="C87" s="14" t="s">
        <v>54</v>
      </c>
      <c r="D87" s="13" t="s">
        <v>15</v>
      </c>
      <c r="E87" s="15">
        <v>16000</v>
      </c>
      <c r="F87" s="13"/>
      <c r="G87" s="15">
        <f t="shared" si="10"/>
        <v>0</v>
      </c>
      <c r="H87" s="13"/>
      <c r="I87" s="23"/>
    </row>
    <row r="88" spans="2:9" ht="13.8" customHeight="1" x14ac:dyDescent="0.25">
      <c r="B88" s="13">
        <v>71</v>
      </c>
      <c r="C88" s="14" t="s">
        <v>55</v>
      </c>
      <c r="D88" s="13" t="s">
        <v>15</v>
      </c>
      <c r="E88" s="15">
        <v>36000</v>
      </c>
      <c r="F88" s="13"/>
      <c r="G88" s="15">
        <f t="shared" si="10"/>
        <v>0</v>
      </c>
      <c r="H88" s="13"/>
      <c r="I88" s="23"/>
    </row>
    <row r="89" spans="2:9" ht="13.8" customHeight="1" x14ac:dyDescent="0.25">
      <c r="B89" s="13">
        <v>72</v>
      </c>
      <c r="C89" s="14" t="s">
        <v>56</v>
      </c>
      <c r="D89" s="13" t="s">
        <v>15</v>
      </c>
      <c r="E89" s="15">
        <v>16000</v>
      </c>
      <c r="F89" s="13"/>
      <c r="G89" s="15">
        <f t="shared" si="10"/>
        <v>0</v>
      </c>
      <c r="H89" s="13"/>
      <c r="I89" s="23"/>
    </row>
    <row r="90" spans="2:9" ht="13.8" customHeight="1" x14ac:dyDescent="0.25">
      <c r="B90" s="13">
        <v>73</v>
      </c>
      <c r="C90" s="14" t="s">
        <v>114</v>
      </c>
      <c r="D90" s="13" t="s">
        <v>15</v>
      </c>
      <c r="E90" s="15">
        <v>35500</v>
      </c>
      <c r="F90" s="13"/>
      <c r="G90" s="15">
        <f t="shared" si="10"/>
        <v>0</v>
      </c>
      <c r="H90" s="13"/>
      <c r="I90" s="23"/>
    </row>
    <row r="91" spans="2:9" ht="13.8" customHeight="1" x14ac:dyDescent="0.25">
      <c r="B91" s="13">
        <v>74</v>
      </c>
      <c r="C91" s="14" t="s">
        <v>115</v>
      </c>
      <c r="D91" s="13" t="s">
        <v>15</v>
      </c>
      <c r="E91" s="15">
        <v>25000</v>
      </c>
      <c r="F91" s="13"/>
      <c r="G91" s="15">
        <f t="shared" si="10"/>
        <v>0</v>
      </c>
      <c r="H91" s="13"/>
      <c r="I91" s="23"/>
    </row>
    <row r="92" spans="2:9" ht="13.8" customHeight="1" x14ac:dyDescent="0.25">
      <c r="B92" s="42" t="s">
        <v>57</v>
      </c>
      <c r="C92" s="43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42" t="s">
        <v>58</v>
      </c>
      <c r="C93" s="43"/>
      <c r="D93" s="17"/>
      <c r="E93" s="18"/>
      <c r="F93" s="17"/>
      <c r="G93" s="18">
        <f>G92+G71</f>
        <v>6734990</v>
      </c>
      <c r="H93" s="25"/>
      <c r="I93" s="18">
        <f>I92+I71</f>
        <v>13484990</v>
      </c>
    </row>
    <row r="94" spans="2:9" ht="13.8" customHeight="1" x14ac:dyDescent="0.25">
      <c r="B94" s="13">
        <v>75</v>
      </c>
      <c r="C94" s="14" t="s">
        <v>59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5" t="s">
        <v>60</v>
      </c>
      <c r="C95" s="56"/>
      <c r="D95" s="19"/>
      <c r="E95" s="21"/>
      <c r="F95" s="19"/>
      <c r="G95" s="21">
        <f>G93+G56</f>
        <v>76364090</v>
      </c>
      <c r="H95" s="13"/>
      <c r="I95" s="21">
        <f>I93+I56</f>
        <v>128114090</v>
      </c>
    </row>
    <row r="96" spans="2:9" ht="13.8" customHeight="1" x14ac:dyDescent="0.25">
      <c r="B96" s="13">
        <v>76</v>
      </c>
      <c r="C96" s="14" t="s">
        <v>61</v>
      </c>
      <c r="D96" s="13"/>
      <c r="E96" s="15"/>
      <c r="F96" s="13"/>
      <c r="G96" s="15">
        <f>G95*0.1</f>
        <v>7636409</v>
      </c>
      <c r="H96" s="13"/>
      <c r="I96" s="15">
        <f>I95*0.1</f>
        <v>12811409</v>
      </c>
    </row>
    <row r="97" spans="2:9" ht="13.8" customHeight="1" x14ac:dyDescent="0.25">
      <c r="B97" s="42" t="s">
        <v>62</v>
      </c>
      <c r="C97" s="43"/>
      <c r="D97" s="17"/>
      <c r="E97" s="18"/>
      <c r="F97" s="17"/>
      <c r="G97" s="18">
        <f>SUM(G95:G96)</f>
        <v>84000499</v>
      </c>
      <c r="H97" s="25"/>
      <c r="I97" s="18">
        <f>SUM(I95:I96)</f>
        <v>140925499</v>
      </c>
    </row>
    <row r="98" spans="2:9" ht="13.8" customHeight="1" x14ac:dyDescent="0.25">
      <c r="I98" s="10"/>
    </row>
    <row r="99" spans="2:9" ht="13.8" customHeight="1" x14ac:dyDescent="0.25">
      <c r="C99" s="29" t="s">
        <v>64</v>
      </c>
      <c r="I99" s="31"/>
    </row>
    <row r="100" spans="2:9" ht="13.8" customHeight="1" x14ac:dyDescent="0.25">
      <c r="C100" s="9" t="s">
        <v>117</v>
      </c>
      <c r="F100" s="22" t="s">
        <v>65</v>
      </c>
      <c r="I100" s="31"/>
    </row>
    <row r="101" spans="2:9" ht="13.8" customHeight="1" x14ac:dyDescent="0.25">
      <c r="C101" s="9" t="s">
        <v>118</v>
      </c>
      <c r="F101" s="22" t="s">
        <v>116</v>
      </c>
      <c r="I101" s="37"/>
    </row>
    <row r="102" spans="2:9" s="26" customFormat="1" ht="31.2" customHeight="1" x14ac:dyDescent="0.3">
      <c r="C102" s="27" t="s">
        <v>119</v>
      </c>
      <c r="F102" s="45" t="s">
        <v>66</v>
      </c>
      <c r="G102" s="45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67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68</v>
      </c>
      <c r="D105" s="6"/>
      <c r="E105" s="6"/>
      <c r="F105" s="7" t="s">
        <v>122</v>
      </c>
      <c r="H105" s="6"/>
      <c r="I105" s="6"/>
    </row>
    <row r="106" spans="2:9" ht="13.8" customHeight="1" x14ac:dyDescent="0.25">
      <c r="C106" s="4" t="s">
        <v>63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6"/>
      <c r="F107" s="6" t="s">
        <v>121</v>
      </c>
      <c r="H107" s="6"/>
      <c r="I107" s="6"/>
    </row>
    <row r="108" spans="2:9" ht="13.8" customHeight="1" x14ac:dyDescent="0.25">
      <c r="C108" s="6" t="s">
        <v>70</v>
      </c>
      <c r="D108" s="6"/>
      <c r="E108" s="6"/>
      <c r="F108" s="7" t="s">
        <v>120</v>
      </c>
      <c r="H108" s="7"/>
      <c r="I108" s="2"/>
    </row>
  </sheetData>
  <mergeCells count="24"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  <mergeCell ref="B2:I2"/>
    <mergeCell ref="B3:I3"/>
    <mergeCell ref="B49:C49"/>
    <mergeCell ref="B71:C71"/>
    <mergeCell ref="B92:C92"/>
    <mergeCell ref="B25:C25"/>
    <mergeCell ref="B54:C54"/>
    <mergeCell ref="B56:C56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202306</vt:lpstr>
      <vt:lpstr>'202306'!Print_Area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2023-04-20T09:40:10Z</cp:lastPrinted>
  <dcterms:created xsi:type="dcterms:W3CDTF">2021-03-26T07:31:35Z</dcterms:created>
  <dcterms:modified xsi:type="dcterms:W3CDTF">2023-06-21T05:47:02Z</dcterms:modified>
</cp:coreProperties>
</file>