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nkh\Downloads\"/>
    </mc:Choice>
  </mc:AlternateContent>
  <xr:revisionPtr revIDLastSave="0" documentId="13_ncr:1_{18625335-537C-45EC-9B5C-CEE6C1A6B03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07_sar" sheetId="9" r:id="rId1"/>
    <sheet name="03_sar" sheetId="8" state="hidden" r:id="rId2"/>
    <sheet name="02_sar" sheetId="7" state="hidden" r:id="rId3"/>
    <sheet name="01_sar" sheetId="6" state="hidden" r:id="rId4"/>
  </sheets>
  <definedNames>
    <definedName name="_xlnm.Print_Titles" localSheetId="1">'03_sar'!$9:$10</definedName>
    <definedName name="_xlnm.Print_Titles" localSheetId="0">'07_sar'!$9:$10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7" i="9" l="1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J117" i="9" l="1"/>
  <c r="L115" i="9" l="1"/>
  <c r="L116" i="9"/>
  <c r="L111" i="9"/>
  <c r="J69" i="9" l="1"/>
  <c r="H117" i="9" l="1"/>
  <c r="L114" i="9"/>
  <c r="L113" i="9"/>
  <c r="L112" i="9"/>
  <c r="H35" i="9"/>
  <c r="H36" i="9" s="1"/>
  <c r="H118" i="9" l="1"/>
  <c r="J70" i="9"/>
  <c r="H70" i="9" l="1"/>
  <c r="H71" i="9"/>
  <c r="H72" i="9"/>
  <c r="H73" i="9"/>
  <c r="H69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37" i="9"/>
  <c r="H19" i="9"/>
  <c r="H20" i="9"/>
  <c r="H21" i="9"/>
  <c r="H22" i="9"/>
  <c r="H23" i="9"/>
  <c r="H24" i="9"/>
  <c r="H25" i="9"/>
  <c r="H26" i="9"/>
  <c r="H27" i="9"/>
  <c r="H28" i="9"/>
  <c r="H18" i="9"/>
  <c r="L57" i="9"/>
  <c r="L56" i="9"/>
  <c r="L55" i="9"/>
  <c r="L54" i="9"/>
  <c r="L44" i="9"/>
  <c r="L43" i="9"/>
  <c r="L42" i="9"/>
  <c r="L39" i="9"/>
  <c r="L38" i="9"/>
  <c r="K27" i="9"/>
  <c r="K26" i="9"/>
  <c r="K25" i="9"/>
  <c r="K24" i="9"/>
  <c r="K23" i="9"/>
  <c r="K22" i="9"/>
  <c r="K21" i="9"/>
  <c r="K70" i="9"/>
  <c r="K71" i="9"/>
  <c r="K72" i="9"/>
  <c r="K73" i="9"/>
  <c r="K69" i="9"/>
  <c r="L52" i="9"/>
  <c r="L53" i="9"/>
  <c r="K31" i="9"/>
  <c r="L31" i="9" s="1"/>
  <c r="K32" i="9"/>
  <c r="L32" i="9" s="1"/>
  <c r="K33" i="9"/>
  <c r="L33" i="9" s="1"/>
  <c r="K34" i="9"/>
  <c r="L34" i="9" s="1"/>
  <c r="K35" i="9"/>
  <c r="K30" i="9"/>
  <c r="L30" i="9" s="1"/>
  <c r="K19" i="9"/>
  <c r="K20" i="9"/>
  <c r="K28" i="9"/>
  <c r="K18" i="9"/>
  <c r="L26" i="9" l="1"/>
  <c r="L18" i="9"/>
  <c r="L28" i="9"/>
  <c r="L73" i="9"/>
  <c r="L23" i="9"/>
  <c r="L24" i="9"/>
  <c r="L22" i="9"/>
  <c r="H74" i="9"/>
  <c r="L21" i="9"/>
  <c r="L37" i="9"/>
  <c r="L20" i="9"/>
  <c r="L41" i="9"/>
  <c r="L40" i="9"/>
  <c r="L27" i="9"/>
  <c r="L25" i="9"/>
  <c r="L71" i="9"/>
  <c r="L69" i="9"/>
  <c r="L49" i="9"/>
  <c r="L35" i="9"/>
  <c r="L36" i="9" s="1"/>
  <c r="H29" i="9"/>
  <c r="H58" i="9"/>
  <c r="L51" i="9"/>
  <c r="L70" i="9"/>
  <c r="L72" i="9"/>
  <c r="L50" i="9"/>
  <c r="L48" i="9"/>
  <c r="L47" i="9"/>
  <c r="L45" i="9"/>
  <c r="L46" i="9"/>
  <c r="L19" i="9"/>
  <c r="H62" i="9" l="1"/>
  <c r="L29" i="9"/>
  <c r="L58" i="9"/>
  <c r="L62" i="9" l="1"/>
  <c r="H108" i="9"/>
  <c r="H109" i="9"/>
  <c r="H107" i="9"/>
  <c r="H104" i="9"/>
  <c r="H103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76" i="9"/>
  <c r="H64" i="9"/>
  <c r="H65" i="9"/>
  <c r="H66" i="9"/>
  <c r="H67" i="9"/>
  <c r="H63" i="9"/>
  <c r="H13" i="9"/>
  <c r="H14" i="9"/>
  <c r="H15" i="9"/>
  <c r="H16" i="9"/>
  <c r="H12" i="9"/>
  <c r="K117" i="9"/>
  <c r="K109" i="9"/>
  <c r="J109" i="9"/>
  <c r="K108" i="9"/>
  <c r="J108" i="9"/>
  <c r="K107" i="9"/>
  <c r="J107" i="9"/>
  <c r="K104" i="9"/>
  <c r="J104" i="9"/>
  <c r="K103" i="9"/>
  <c r="J103" i="9"/>
  <c r="K101" i="9"/>
  <c r="J101" i="9"/>
  <c r="K100" i="9"/>
  <c r="J100" i="9"/>
  <c r="K99" i="9"/>
  <c r="J99" i="9"/>
  <c r="K98" i="9"/>
  <c r="J98" i="9"/>
  <c r="K97" i="9"/>
  <c r="J97" i="9"/>
  <c r="K96" i="9"/>
  <c r="J96" i="9"/>
  <c r="K95" i="9"/>
  <c r="J95" i="9"/>
  <c r="K94" i="9"/>
  <c r="J94" i="9"/>
  <c r="K93" i="9"/>
  <c r="J93" i="9"/>
  <c r="K92" i="9"/>
  <c r="J92" i="9"/>
  <c r="K91" i="9"/>
  <c r="J91" i="9"/>
  <c r="K90" i="9"/>
  <c r="J90" i="9"/>
  <c r="K89" i="9"/>
  <c r="J89" i="9"/>
  <c r="K88" i="9"/>
  <c r="J88" i="9"/>
  <c r="K87" i="9"/>
  <c r="J87" i="9"/>
  <c r="K86" i="9"/>
  <c r="J86" i="9"/>
  <c r="K85" i="9"/>
  <c r="J85" i="9"/>
  <c r="K84" i="9"/>
  <c r="J84" i="9"/>
  <c r="K83" i="9"/>
  <c r="J83" i="9"/>
  <c r="K82" i="9"/>
  <c r="J82" i="9"/>
  <c r="K81" i="9"/>
  <c r="J81" i="9"/>
  <c r="K80" i="9"/>
  <c r="J80" i="9"/>
  <c r="K79" i="9"/>
  <c r="J79" i="9"/>
  <c r="K78" i="9"/>
  <c r="J78" i="9"/>
  <c r="K77" i="9"/>
  <c r="J77" i="9"/>
  <c r="B77" i="9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K76" i="9"/>
  <c r="J76" i="9"/>
  <c r="J73" i="9"/>
  <c r="J72" i="9"/>
  <c r="J71" i="9"/>
  <c r="K67" i="9"/>
  <c r="J67" i="9"/>
  <c r="K66" i="9"/>
  <c r="J66" i="9"/>
  <c r="K65" i="9"/>
  <c r="J65" i="9"/>
  <c r="K64" i="9"/>
  <c r="J64" i="9"/>
  <c r="K63" i="9"/>
  <c r="J63" i="9"/>
  <c r="J60" i="9"/>
  <c r="J59" i="9"/>
  <c r="J57" i="9"/>
  <c r="J56" i="9"/>
  <c r="J55" i="9"/>
  <c r="J54" i="9"/>
  <c r="J53" i="9"/>
  <c r="J52" i="9"/>
  <c r="J51" i="9"/>
  <c r="J50" i="9"/>
  <c r="J49" i="9"/>
  <c r="J48" i="9"/>
  <c r="J47" i="9"/>
  <c r="J46" i="9"/>
  <c r="J45" i="9"/>
  <c r="J44" i="9"/>
  <c r="J43" i="9"/>
  <c r="J42" i="9"/>
  <c r="J41" i="9"/>
  <c r="J40" i="9"/>
  <c r="J39" i="9"/>
  <c r="J38" i="9"/>
  <c r="J37" i="9"/>
  <c r="J35" i="9"/>
  <c r="J34" i="9"/>
  <c r="J33" i="9"/>
  <c r="J32" i="9"/>
  <c r="J31" i="9"/>
  <c r="J30" i="9"/>
  <c r="J28" i="9"/>
  <c r="J27" i="9"/>
  <c r="J26" i="9"/>
  <c r="J25" i="9"/>
  <c r="J24" i="9"/>
  <c r="J23" i="9"/>
  <c r="J22" i="9"/>
  <c r="J21" i="9"/>
  <c r="J20" i="9"/>
  <c r="J19" i="9"/>
  <c r="J18" i="9"/>
  <c r="K16" i="9"/>
  <c r="J16" i="9"/>
  <c r="K15" i="9"/>
  <c r="J15" i="9"/>
  <c r="K14" i="9"/>
  <c r="J14" i="9"/>
  <c r="K13" i="9"/>
  <c r="J13" i="9"/>
  <c r="K12" i="9"/>
  <c r="J12" i="9"/>
  <c r="K104" i="8"/>
  <c r="L104" i="8" s="1"/>
  <c r="L105" i="8" s="1"/>
  <c r="K103" i="8"/>
  <c r="K77" i="8"/>
  <c r="K78" i="8"/>
  <c r="K79" i="8"/>
  <c r="K80" i="8"/>
  <c r="L80" i="8" s="1"/>
  <c r="L102" i="8" s="1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76" i="8"/>
  <c r="K64" i="8"/>
  <c r="K65" i="8"/>
  <c r="K66" i="8"/>
  <c r="K67" i="8"/>
  <c r="K63" i="8"/>
  <c r="K13" i="8"/>
  <c r="K14" i="8"/>
  <c r="K15" i="8"/>
  <c r="K16" i="8"/>
  <c r="H110" i="9" l="1"/>
  <c r="L98" i="9"/>
  <c r="L76" i="9"/>
  <c r="L88" i="9"/>
  <c r="L94" i="9"/>
  <c r="L100" i="9"/>
  <c r="L77" i="9"/>
  <c r="L83" i="9"/>
  <c r="L101" i="9"/>
  <c r="L90" i="9"/>
  <c r="L103" i="9"/>
  <c r="L79" i="9"/>
  <c r="L97" i="9"/>
  <c r="L93" i="9"/>
  <c r="L87" i="9"/>
  <c r="L86" i="9"/>
  <c r="L82" i="9"/>
  <c r="L81" i="9"/>
  <c r="L99" i="9"/>
  <c r="L95" i="9"/>
  <c r="L96" i="9"/>
  <c r="J105" i="9"/>
  <c r="H68" i="9"/>
  <c r="L85" i="9"/>
  <c r="L84" i="9"/>
  <c r="H105" i="9"/>
  <c r="J61" i="9"/>
  <c r="H102" i="9"/>
  <c r="H106" i="9" s="1"/>
  <c r="H119" i="9" s="1"/>
  <c r="L104" i="9"/>
  <c r="L80" i="9"/>
  <c r="L67" i="9"/>
  <c r="L108" i="9"/>
  <c r="L13" i="9"/>
  <c r="L14" i="9"/>
  <c r="J110" i="9"/>
  <c r="L64" i="9"/>
  <c r="L15" i="9"/>
  <c r="L66" i="9"/>
  <c r="L109" i="9"/>
  <c r="L117" i="9"/>
  <c r="L107" i="9"/>
  <c r="L65" i="9"/>
  <c r="H17" i="9"/>
  <c r="L63" i="9"/>
  <c r="L16" i="9"/>
  <c r="L12" i="9"/>
  <c r="J74" i="9"/>
  <c r="J29" i="9"/>
  <c r="J36" i="9"/>
  <c r="J58" i="9"/>
  <c r="J118" i="9"/>
  <c r="J102" i="9"/>
  <c r="J68" i="9"/>
  <c r="J17" i="9"/>
  <c r="L74" i="9"/>
  <c r="L106" i="8"/>
  <c r="K117" i="8"/>
  <c r="L117" i="8" s="1"/>
  <c r="J117" i="8"/>
  <c r="K116" i="8"/>
  <c r="L116" i="8" s="1"/>
  <c r="J116" i="8"/>
  <c r="K115" i="8"/>
  <c r="L115" i="8" s="1"/>
  <c r="J115" i="8"/>
  <c r="K114" i="8"/>
  <c r="L114" i="8" s="1"/>
  <c r="J114" i="8"/>
  <c r="K113" i="8"/>
  <c r="L113" i="8" s="1"/>
  <c r="J113" i="8"/>
  <c r="K112" i="8"/>
  <c r="L112" i="8" s="1"/>
  <c r="J112" i="8"/>
  <c r="K111" i="8"/>
  <c r="L111" i="8" s="1"/>
  <c r="J111" i="8"/>
  <c r="J118" i="8" s="1"/>
  <c r="K109" i="8"/>
  <c r="L109" i="8" s="1"/>
  <c r="J109" i="8"/>
  <c r="K108" i="8"/>
  <c r="L108" i="8" s="1"/>
  <c r="J108" i="8"/>
  <c r="K107" i="8"/>
  <c r="L107" i="8" s="1"/>
  <c r="J107" i="8"/>
  <c r="J104" i="8"/>
  <c r="J103" i="8"/>
  <c r="J101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B77" i="8"/>
  <c r="B78" i="8" s="1"/>
  <c r="B79" i="8" s="1"/>
  <c r="B80" i="8" s="1"/>
  <c r="B81" i="8" s="1"/>
  <c r="B82" i="8" s="1"/>
  <c r="B83" i="8" s="1"/>
  <c r="B84" i="8" s="1"/>
  <c r="B85" i="8" s="1"/>
  <c r="B86" i="8" s="1"/>
  <c r="B87" i="8" s="1"/>
  <c r="B88" i="8" s="1"/>
  <c r="B89" i="8" s="1"/>
  <c r="B90" i="8" s="1"/>
  <c r="B91" i="8" s="1"/>
  <c r="B92" i="8" s="1"/>
  <c r="B93" i="8" s="1"/>
  <c r="B94" i="8" s="1"/>
  <c r="B95" i="8" s="1"/>
  <c r="B96" i="8" s="1"/>
  <c r="B97" i="8" s="1"/>
  <c r="B98" i="8" s="1"/>
  <c r="B99" i="8" s="1"/>
  <c r="B100" i="8" s="1"/>
  <c r="B101" i="8" s="1"/>
  <c r="J76" i="8"/>
  <c r="J73" i="8"/>
  <c r="L73" i="8" s="1"/>
  <c r="J72" i="8"/>
  <c r="L72" i="8" s="1"/>
  <c r="J71" i="8"/>
  <c r="L71" i="8" s="1"/>
  <c r="J70" i="8"/>
  <c r="L70" i="8" s="1"/>
  <c r="J69" i="8"/>
  <c r="L67" i="8"/>
  <c r="J67" i="8"/>
  <c r="L66" i="8"/>
  <c r="J66" i="8"/>
  <c r="L65" i="8"/>
  <c r="J65" i="8"/>
  <c r="L64" i="8"/>
  <c r="J64" i="8"/>
  <c r="L63" i="8"/>
  <c r="J63" i="8"/>
  <c r="J60" i="8"/>
  <c r="J59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5" i="8"/>
  <c r="J34" i="8"/>
  <c r="J33" i="8"/>
  <c r="J32" i="8"/>
  <c r="J31" i="8"/>
  <c r="J30" i="8"/>
  <c r="J28" i="8"/>
  <c r="J27" i="8"/>
  <c r="J26" i="8"/>
  <c r="J25" i="8"/>
  <c r="J24" i="8"/>
  <c r="J23" i="8"/>
  <c r="J22" i="8"/>
  <c r="J21" i="8"/>
  <c r="J20" i="8"/>
  <c r="J19" i="8"/>
  <c r="J18" i="8"/>
  <c r="L16" i="8"/>
  <c r="J16" i="8"/>
  <c r="L15" i="8"/>
  <c r="J15" i="8"/>
  <c r="L14" i="8"/>
  <c r="J14" i="8"/>
  <c r="L13" i="8"/>
  <c r="J13" i="8"/>
  <c r="K12" i="8"/>
  <c r="L12" i="8" s="1"/>
  <c r="J12" i="8"/>
  <c r="K117" i="7"/>
  <c r="K108" i="7"/>
  <c r="K109" i="7"/>
  <c r="K107" i="7"/>
  <c r="K66" i="7"/>
  <c r="K67" i="7"/>
  <c r="K65" i="7"/>
  <c r="K13" i="7"/>
  <c r="K14" i="7"/>
  <c r="K12" i="7"/>
  <c r="L105" i="9" l="1"/>
  <c r="H75" i="9"/>
  <c r="J106" i="9"/>
  <c r="L102" i="9"/>
  <c r="L106" i="9" s="1"/>
  <c r="J62" i="9"/>
  <c r="J75" i="9" s="1"/>
  <c r="L17" i="9"/>
  <c r="L68" i="9"/>
  <c r="L75" i="9" s="1"/>
  <c r="L118" i="9"/>
  <c r="J119" i="9"/>
  <c r="H121" i="9"/>
  <c r="H122" i="9" s="1"/>
  <c r="H123" i="9" s="1"/>
  <c r="L110" i="9"/>
  <c r="J110" i="8"/>
  <c r="L118" i="8"/>
  <c r="J61" i="8"/>
  <c r="J74" i="8"/>
  <c r="J102" i="8"/>
  <c r="J105" i="8"/>
  <c r="J29" i="8"/>
  <c r="J36" i="8"/>
  <c r="J58" i="8"/>
  <c r="J17" i="8"/>
  <c r="L68" i="8"/>
  <c r="J68" i="8"/>
  <c r="J106" i="8"/>
  <c r="J119" i="8" s="1"/>
  <c r="L110" i="8"/>
  <c r="L119" i="8" s="1"/>
  <c r="L17" i="8"/>
  <c r="L69" i="8"/>
  <c r="L74" i="8" s="1"/>
  <c r="L117" i="7"/>
  <c r="J117" i="7"/>
  <c r="K116" i="7"/>
  <c r="L116" i="7" s="1"/>
  <c r="J116" i="7"/>
  <c r="K115" i="7"/>
  <c r="L115" i="7" s="1"/>
  <c r="J115" i="7"/>
  <c r="K114" i="7"/>
  <c r="L114" i="7" s="1"/>
  <c r="J114" i="7"/>
  <c r="K113" i="7"/>
  <c r="L113" i="7" s="1"/>
  <c r="J113" i="7"/>
  <c r="K112" i="7"/>
  <c r="L112" i="7" s="1"/>
  <c r="J112" i="7"/>
  <c r="K111" i="7"/>
  <c r="L111" i="7" s="1"/>
  <c r="J111" i="7"/>
  <c r="L109" i="7"/>
  <c r="J109" i="7"/>
  <c r="L108" i="7"/>
  <c r="J108" i="7"/>
  <c r="L107" i="7"/>
  <c r="J107" i="7"/>
  <c r="J104" i="7"/>
  <c r="J103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B77" i="7"/>
  <c r="B78" i="7" s="1"/>
  <c r="B79" i="7" s="1"/>
  <c r="B80" i="7" s="1"/>
  <c r="B81" i="7" s="1"/>
  <c r="B82" i="7" s="1"/>
  <c r="B83" i="7" s="1"/>
  <c r="B84" i="7" s="1"/>
  <c r="B85" i="7" s="1"/>
  <c r="B86" i="7" s="1"/>
  <c r="B87" i="7" s="1"/>
  <c r="B88" i="7" s="1"/>
  <c r="B89" i="7" s="1"/>
  <c r="B90" i="7" s="1"/>
  <c r="B91" i="7" s="1"/>
  <c r="B92" i="7" s="1"/>
  <c r="B93" i="7" s="1"/>
  <c r="B94" i="7" s="1"/>
  <c r="B95" i="7" s="1"/>
  <c r="B96" i="7" s="1"/>
  <c r="B97" i="7" s="1"/>
  <c r="B98" i="7" s="1"/>
  <c r="B99" i="7" s="1"/>
  <c r="B100" i="7" s="1"/>
  <c r="B101" i="7" s="1"/>
  <c r="J76" i="7"/>
  <c r="J73" i="7"/>
  <c r="L73" i="7" s="1"/>
  <c r="J72" i="7"/>
  <c r="L72" i="7" s="1"/>
  <c r="J71" i="7"/>
  <c r="L71" i="7" s="1"/>
  <c r="J70" i="7"/>
  <c r="L70" i="7" s="1"/>
  <c r="J69" i="7"/>
  <c r="L67" i="7"/>
  <c r="J67" i="7"/>
  <c r="L66" i="7"/>
  <c r="J66" i="7"/>
  <c r="L65" i="7"/>
  <c r="J65" i="7"/>
  <c r="L64" i="7"/>
  <c r="J64" i="7"/>
  <c r="L63" i="7"/>
  <c r="J63" i="7"/>
  <c r="J60" i="7"/>
  <c r="J59" i="7"/>
  <c r="J61" i="7" s="1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5" i="7"/>
  <c r="J34" i="7"/>
  <c r="J33" i="7"/>
  <c r="J32" i="7"/>
  <c r="J31" i="7"/>
  <c r="J30" i="7"/>
  <c r="J28" i="7"/>
  <c r="J27" i="7"/>
  <c r="J26" i="7"/>
  <c r="J25" i="7"/>
  <c r="J24" i="7"/>
  <c r="J23" i="7"/>
  <c r="J22" i="7"/>
  <c r="J21" i="7"/>
  <c r="J20" i="7"/>
  <c r="J19" i="7"/>
  <c r="J18" i="7"/>
  <c r="L16" i="7"/>
  <c r="J16" i="7"/>
  <c r="L15" i="7"/>
  <c r="J15" i="7"/>
  <c r="L14" i="7"/>
  <c r="J14" i="7"/>
  <c r="L13" i="7"/>
  <c r="J13" i="7"/>
  <c r="L12" i="7"/>
  <c r="J12" i="7"/>
  <c r="I112" i="6"/>
  <c r="J112" i="6" s="1"/>
  <c r="I113" i="6"/>
  <c r="J113" i="6" s="1"/>
  <c r="I114" i="6"/>
  <c r="J114" i="6" s="1"/>
  <c r="I115" i="6"/>
  <c r="J115" i="6" s="1"/>
  <c r="I116" i="6"/>
  <c r="J116" i="6" s="1"/>
  <c r="I117" i="6"/>
  <c r="J117" i="6" s="1"/>
  <c r="I111" i="6"/>
  <c r="J111" i="6" s="1"/>
  <c r="I108" i="6"/>
  <c r="J108" i="6" s="1"/>
  <c r="I109" i="6"/>
  <c r="J109" i="6" s="1"/>
  <c r="I107" i="6"/>
  <c r="J107" i="6" s="1"/>
  <c r="J110" i="6" s="1"/>
  <c r="J69" i="6"/>
  <c r="J64" i="6"/>
  <c r="J66" i="6"/>
  <c r="J67" i="6"/>
  <c r="J63" i="6"/>
  <c r="I65" i="6"/>
  <c r="J65" i="6" s="1"/>
  <c r="J13" i="6"/>
  <c r="J15" i="6"/>
  <c r="J16" i="6"/>
  <c r="I14" i="6"/>
  <c r="J14" i="6" s="1"/>
  <c r="I12" i="6"/>
  <c r="J12" i="6" s="1"/>
  <c r="J17" i="6" s="1"/>
  <c r="H13" i="6"/>
  <c r="H14" i="6"/>
  <c r="H15" i="6"/>
  <c r="H16" i="6"/>
  <c r="H18" i="6"/>
  <c r="H19" i="6"/>
  <c r="H20" i="6"/>
  <c r="H21" i="6"/>
  <c r="H22" i="6"/>
  <c r="H23" i="6"/>
  <c r="H24" i="6"/>
  <c r="H25" i="6"/>
  <c r="H26" i="6"/>
  <c r="H27" i="6"/>
  <c r="H28" i="6"/>
  <c r="H30" i="6"/>
  <c r="H31" i="6"/>
  <c r="H32" i="6"/>
  <c r="H33" i="6"/>
  <c r="H34" i="6"/>
  <c r="H35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9" i="6"/>
  <c r="H60" i="6"/>
  <c r="H63" i="6"/>
  <c r="H64" i="6"/>
  <c r="H65" i="6"/>
  <c r="H66" i="6"/>
  <c r="H67" i="6"/>
  <c r="H69" i="6"/>
  <c r="H70" i="6"/>
  <c r="J70" i="6" s="1"/>
  <c r="H71" i="6"/>
  <c r="J71" i="6" s="1"/>
  <c r="H72" i="6"/>
  <c r="J72" i="6" s="1"/>
  <c r="H73" i="6"/>
  <c r="J73" i="6" s="1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3" i="6"/>
  <c r="H104" i="6"/>
  <c r="H107" i="6"/>
  <c r="H108" i="6"/>
  <c r="H109" i="6"/>
  <c r="H111" i="6"/>
  <c r="H112" i="6"/>
  <c r="H113" i="6"/>
  <c r="H114" i="6"/>
  <c r="H115" i="6"/>
  <c r="H116" i="6"/>
  <c r="H117" i="6"/>
  <c r="H12" i="6"/>
  <c r="L119" i="9" l="1"/>
  <c r="J121" i="9"/>
  <c r="J122" i="9" s="1"/>
  <c r="J123" i="9" s="1"/>
  <c r="J62" i="8"/>
  <c r="J75" i="8" s="1"/>
  <c r="J121" i="8" s="1"/>
  <c r="L75" i="8"/>
  <c r="L121" i="8" s="1"/>
  <c r="J110" i="7"/>
  <c r="J29" i="7"/>
  <c r="J102" i="7"/>
  <c r="J58" i="7"/>
  <c r="J74" i="7"/>
  <c r="J36" i="7"/>
  <c r="J105" i="7"/>
  <c r="J106" i="7" s="1"/>
  <c r="L110" i="7"/>
  <c r="J68" i="7"/>
  <c r="J17" i="7"/>
  <c r="J118" i="7"/>
  <c r="L118" i="7"/>
  <c r="L17" i="7"/>
  <c r="L68" i="7"/>
  <c r="L69" i="7"/>
  <c r="L74" i="7" s="1"/>
  <c r="J68" i="6"/>
  <c r="J118" i="6"/>
  <c r="J119" i="6" s="1"/>
  <c r="J74" i="6"/>
  <c r="H17" i="6"/>
  <c r="H68" i="6"/>
  <c r="H118" i="6"/>
  <c r="H61" i="6"/>
  <c r="H58" i="6"/>
  <c r="H29" i="6"/>
  <c r="H110" i="6"/>
  <c r="H74" i="6"/>
  <c r="H105" i="6"/>
  <c r="H102" i="6"/>
  <c r="H36" i="6"/>
  <c r="H106" i="6"/>
  <c r="H62" i="6"/>
  <c r="L121" i="9" l="1"/>
  <c r="L122" i="8"/>
  <c r="L123" i="8" s="1"/>
  <c r="J122" i="8"/>
  <c r="J123" i="8" s="1"/>
  <c r="J75" i="6"/>
  <c r="J119" i="7"/>
  <c r="J62" i="7"/>
  <c r="J75" i="7" s="1"/>
  <c r="L119" i="7"/>
  <c r="L75" i="7"/>
  <c r="H119" i="6"/>
  <c r="H75" i="6"/>
  <c r="H121" i="6" s="1"/>
  <c r="H122" i="6" s="1"/>
  <c r="H123" i="6" s="1"/>
  <c r="J121" i="6"/>
  <c r="L122" i="9" l="1"/>
  <c r="L121" i="7"/>
  <c r="L122" i="7" s="1"/>
  <c r="L123" i="7" s="1"/>
  <c r="J121" i="7"/>
  <c r="J122" i="7" s="1"/>
  <c r="J123" i="7" s="1"/>
  <c r="J122" i="6"/>
  <c r="J123" i="6" s="1"/>
  <c r="L123" i="9" l="1"/>
  <c r="B77" i="6"/>
  <c r="B78" i="6" s="1"/>
  <c r="B79" i="6" s="1"/>
  <c r="B80" i="6" s="1"/>
  <c r="B81" i="6" s="1"/>
  <c r="B82" i="6" s="1"/>
  <c r="B83" i="6" s="1"/>
  <c r="B84" i="6" s="1"/>
  <c r="B85" i="6" s="1"/>
  <c r="B86" i="6" s="1"/>
  <c r="B87" i="6" s="1"/>
  <c r="B88" i="6" s="1"/>
  <c r="B89" i="6" s="1"/>
  <c r="B90" i="6" s="1"/>
  <c r="B91" i="6" s="1"/>
  <c r="B92" i="6" s="1"/>
  <c r="B93" i="6" s="1"/>
  <c r="B94" i="6" s="1"/>
  <c r="B95" i="6" s="1"/>
  <c r="B96" i="6" s="1"/>
  <c r="B97" i="6" s="1"/>
  <c r="B98" i="6" s="1"/>
  <c r="B99" i="6" s="1"/>
  <c r="B100" i="6" s="1"/>
  <c r="B101" i="6" s="1"/>
</calcChain>
</file>

<file path=xl/sharedStrings.xml><?xml version="1.0" encoding="utf-8"?>
<sst xmlns="http://schemas.openxmlformats.org/spreadsheetml/2006/main" count="949" uniqueCount="171">
  <si>
    <t>Д/д</t>
  </si>
  <si>
    <t>Ажлын төрөл</t>
  </si>
  <si>
    <t>Хэмжих нэгж</t>
  </si>
  <si>
    <t>Төсөл, төсөв зохиох</t>
  </si>
  <si>
    <t>хүн.өдөр</t>
  </si>
  <si>
    <t>Хээрийн бэлтгэл судалгаа</t>
  </si>
  <si>
    <t>%</t>
  </si>
  <si>
    <t>Талбайн мэдээлэл цуглуулах, өгөгдлийн сан үүсгэх</t>
  </si>
  <si>
    <t>Сансрын зургийн тайлал</t>
  </si>
  <si>
    <t>Нэгдсэн таних тэмдэг боловсруулах</t>
  </si>
  <si>
    <t xml:space="preserve">Танилцах маршрут </t>
  </si>
  <si>
    <t>т.км</t>
  </si>
  <si>
    <t>Гео-орчин, геоморфологи, геоэкологийн маршрут</t>
  </si>
  <si>
    <t>Эрлийн маршрут</t>
  </si>
  <si>
    <t>Гидрогеологийн ажиглалт хэмжилт</t>
  </si>
  <si>
    <t>цэг</t>
  </si>
  <si>
    <t>Геоэкологийн судалгаа (техноген объект дэх)</t>
  </si>
  <si>
    <t>км.кв</t>
  </si>
  <si>
    <t>Усны биологийн судалгаа</t>
  </si>
  <si>
    <t>уст цэг</t>
  </si>
  <si>
    <t>Биологийн төрөл зүйлийн судалгаа</t>
  </si>
  <si>
    <t>Гео-гамшиг, газар хөдлөлийн судалгаа</t>
  </si>
  <si>
    <t>Дроны зураглал</t>
  </si>
  <si>
    <t>Цацрагийн мониторинг</t>
  </si>
  <si>
    <t>Цооног дах цэвдэгийн судалгаа</t>
  </si>
  <si>
    <t>цооног.цаг</t>
  </si>
  <si>
    <t>Суваг малталт</t>
  </si>
  <si>
    <t>куб.м</t>
  </si>
  <si>
    <t>Шурф нэвтрэлт</t>
  </si>
  <si>
    <t>тууш.м</t>
  </si>
  <si>
    <t>Булалт</t>
  </si>
  <si>
    <t>Эргэлтэт өрөмдлөг</t>
  </si>
  <si>
    <t>Цооногийн тоноглол, хэмжилт</t>
  </si>
  <si>
    <t>цооног</t>
  </si>
  <si>
    <t>Шавхалт туршилтын ажил</t>
  </si>
  <si>
    <t>Хөрсний геохимийн сорьцлолт</t>
  </si>
  <si>
    <t>Сорьц</t>
  </si>
  <si>
    <t>Агаарын чанарын дээж</t>
  </si>
  <si>
    <t>Дээж</t>
  </si>
  <si>
    <t>Агаарын тоосны найрлага</t>
  </si>
  <si>
    <t>Гидрогеохими (ерөнхий) дээж</t>
  </si>
  <si>
    <t>Гидрогеохими (хүнд металл) дээж</t>
  </si>
  <si>
    <t>Гидрогеохими (органик бохирдуулагч) дээж</t>
  </si>
  <si>
    <t>Гидрогеохими (тогтвортой изотоп) дээж</t>
  </si>
  <si>
    <t>Гидрогеохими (азотын изотоп) дээж</t>
  </si>
  <si>
    <t>Гидрогеохими (бохирдол) дээж</t>
  </si>
  <si>
    <t>Ууссан хийг газар дээр нь титрэлэх</t>
  </si>
  <si>
    <t xml:space="preserve">Усны микробиологийн төрөл зүйлийн дээж </t>
  </si>
  <si>
    <t>Ургамалын дээж</t>
  </si>
  <si>
    <t>Монолит</t>
  </si>
  <si>
    <t>Цэглэн</t>
  </si>
  <si>
    <t>Анхдагч геохими</t>
  </si>
  <si>
    <t>Силикат</t>
  </si>
  <si>
    <t>Ховилон сорьц (суваг)</t>
  </si>
  <si>
    <t>Шурфын хананы ховил</t>
  </si>
  <si>
    <t>Шурфын хананаас инженер-геологийн сорьцлолт</t>
  </si>
  <si>
    <t>Цооногийн инженер-геологийн сорьц</t>
  </si>
  <si>
    <t>Цэвдэгт хөрсний хөөлт суултын тусгай сорьц</t>
  </si>
  <si>
    <t>Резонансе акустик профиль РАП</t>
  </si>
  <si>
    <t>Т.км</t>
  </si>
  <si>
    <t>Диполь-диполь</t>
  </si>
  <si>
    <t xml:space="preserve">ХЭЭРИЙН АЖЛЫН ДҮН: </t>
  </si>
  <si>
    <t>Зохион байгуулалт</t>
  </si>
  <si>
    <t>Татан буулгалт</t>
  </si>
  <si>
    <t>Суурин боловсруулалт</t>
  </si>
  <si>
    <t>Хээрийн нэмэгдэл (томилолт)</t>
  </si>
  <si>
    <t>Тайлангийн зураг зурах, хэвлэх</t>
  </si>
  <si>
    <t>зураг</t>
  </si>
  <si>
    <t>Хүн тээвэр (Ланд крузер-80)</t>
  </si>
  <si>
    <t>км</t>
  </si>
  <si>
    <t>Хүн тээвэр (Ланд крузер-100)</t>
  </si>
  <si>
    <t>Үйлд тээвэр (Ланд крузер-105)</t>
  </si>
  <si>
    <t>Үйлд тээвэр (Ланд крузер-70 пикап)</t>
  </si>
  <si>
    <t>Ачаа тээвэр (Газ-66)</t>
  </si>
  <si>
    <t>ӨӨРИЙН ХҮЧНИЙ ДҮН:</t>
  </si>
  <si>
    <t>Петрограф хураангуй</t>
  </si>
  <si>
    <t>сорьц</t>
  </si>
  <si>
    <t>Шлиф бэлтгэл</t>
  </si>
  <si>
    <t>Минераграф хураангуй</t>
  </si>
  <si>
    <t>Хөрсний механик шинжилгээ</t>
  </si>
  <si>
    <t>Хөрсний агрохимийн ерөнхий</t>
  </si>
  <si>
    <t>Хөрсний эрүүл ахуйн шинжилгээ</t>
  </si>
  <si>
    <t>Гидрогеохими (ерөнхий) шинжилгээ</t>
  </si>
  <si>
    <t>Гидрогеохими (хүнд металл) шинжилгээ</t>
  </si>
  <si>
    <t>Гидрогеохими (органик бохирдуулагч) шинжилгээ</t>
  </si>
  <si>
    <t>Гидрогеохими (тогтвортой изотоп) шинжилгээ</t>
  </si>
  <si>
    <t>Гидрогеохими (азотын изотоп) шинжилгээ</t>
  </si>
  <si>
    <t>Гидрогеохими (бохирдол) шинжилгээ</t>
  </si>
  <si>
    <t>Усны микробиологийн шинжилгээ</t>
  </si>
  <si>
    <t>Ургамалын төрөл зүйлийн шинжилгээ</t>
  </si>
  <si>
    <t>Агаарын чанарын шинжилгээ</t>
  </si>
  <si>
    <t>ICP 53 элементээр /Na хэт исэлтэй хайлуулалт/</t>
  </si>
  <si>
    <t>Петро-геохимийн шинжилгээ (XRF)</t>
  </si>
  <si>
    <t>ХБАМ</t>
  </si>
  <si>
    <t>Элс</t>
  </si>
  <si>
    <t>Хайрга дайрга</t>
  </si>
  <si>
    <t>Шавар</t>
  </si>
  <si>
    <t>Өнгөлгөөний чулуу</t>
  </si>
  <si>
    <t>Шигшүүрийн шинжилгээ</t>
  </si>
  <si>
    <t>Грунтын физик, механикийн бүрэн шинжилгээ</t>
  </si>
  <si>
    <t>Цэвдэгийн шинжилгээ, туршилт</t>
  </si>
  <si>
    <t>Лабораторийн нийт ажлын дүн:</t>
  </si>
  <si>
    <t>ҮГА-ны дэргэдэх ГБТА-т тайлан үзэх</t>
  </si>
  <si>
    <t>төг</t>
  </si>
  <si>
    <t>БО бусад мэдээлэл худалдан авах</t>
  </si>
  <si>
    <t>БХБЯ-ны архиваас мэдээлэл авах</t>
  </si>
  <si>
    <t>Усны газраас мэдээлэл авах</t>
  </si>
  <si>
    <t>Цаг уурын орчны шинжилгээний мэдээлэл авах</t>
  </si>
  <si>
    <t>ООГХ-ээс мэдээлэл авах</t>
  </si>
  <si>
    <t>Кв/сар</t>
  </si>
  <si>
    <t xml:space="preserve">ГАДНЫ БАЙГУУЛЛАГЫН ДҮН: </t>
  </si>
  <si>
    <t xml:space="preserve">Магадлашгүй ажлын зардал  </t>
  </si>
  <si>
    <t>НИЙТ ДҮН:</t>
  </si>
  <si>
    <t>НӨАТ 10%</t>
  </si>
  <si>
    <t>Автомашины татвар (Ланк крузер 70, 80)</t>
  </si>
  <si>
    <t>Автомашины татвар (Ланк крузер 100, 105)</t>
  </si>
  <si>
    <t>Автомашины татвар (Газ 66)</t>
  </si>
  <si>
    <t>машин</t>
  </si>
  <si>
    <t>Буталгаа</t>
  </si>
  <si>
    <t>3.5 кг хүртэл жинтэй</t>
  </si>
  <si>
    <t>500 гр хүртэл жинтэй</t>
  </si>
  <si>
    <t>БЭЛТГЭЛ АЖЛЫН ДҮН (1-5):</t>
  </si>
  <si>
    <t xml:space="preserve">Зураглал, эрлийн ажлын  дүн (6-16): </t>
  </si>
  <si>
    <t xml:space="preserve">Уулын ажлын дүн (17-22): </t>
  </si>
  <si>
    <t xml:space="preserve">Бусад сорьцлолтын дүн (23-43): </t>
  </si>
  <si>
    <t>Геофизикийн ажлын дүн (44-45):</t>
  </si>
  <si>
    <t>Дүн (46-50):</t>
  </si>
  <si>
    <t>Тээврийн дүн (51-55):</t>
  </si>
  <si>
    <t>Лабораторийн ажлын дүн (59-84):</t>
  </si>
  <si>
    <t>Буталгааны ажлын дүн (85-86):</t>
  </si>
  <si>
    <t>Дүн (87-93):</t>
  </si>
  <si>
    <t>объект</t>
  </si>
  <si>
    <t xml:space="preserve">Оффисийн түрээс </t>
  </si>
  <si>
    <t>ICP элемент түүврээр (44 элемент)</t>
  </si>
  <si>
    <t>ICP элемент түүврээр (33 элемент )</t>
  </si>
  <si>
    <t>Дүн (84-86):</t>
  </si>
  <si>
    <t>Уул уурхай, хүнд үйлдвэрийн сайдын 2022 оны</t>
  </si>
  <si>
    <t>Нэгжийн өртөг</t>
  </si>
  <si>
    <t>Гүйцэтгэгч: "Минторесс" болон "Судалтмана" ХХК-ийн түншлэл</t>
  </si>
  <si>
    <t>Гүйцэтгэгч:</t>
  </si>
  <si>
    <t>Нягтлан бодогч</t>
  </si>
  <si>
    <t>Төслийн ахлагч</t>
  </si>
  <si>
    <t>Танилцсан:</t>
  </si>
  <si>
    <t>Хянасан:</t>
  </si>
  <si>
    <t>"Минторесс" ХХК -ийн захирал</t>
  </si>
  <si>
    <t>ҮГА-ны ГСХ-ийн даргыг түр орлон гүйцэтгэгч</t>
  </si>
  <si>
    <t>Тайлант сар</t>
  </si>
  <si>
    <t>Оны эхнээс</t>
  </si>
  <si>
    <t>тоо</t>
  </si>
  <si>
    <t xml:space="preserve"> дүн </t>
  </si>
  <si>
    <t xml:space="preserve"> дүн</t>
  </si>
  <si>
    <t>Үндэсний геологийн албаны ГСХ-ийн мэргэжилтэн</t>
  </si>
  <si>
    <t>Үндэсний геологийн албаны ЭБСТЭЗХ-ийн мэргэжилтэн</t>
  </si>
  <si>
    <t>Ш.Доржсүрэн</t>
  </si>
  <si>
    <t>Д.Эрдэнэболд</t>
  </si>
  <si>
    <t>П.Шаандар</t>
  </si>
  <si>
    <t>Р.Болд-Эрдэнэ</t>
  </si>
  <si>
    <t>Х.Ганхуяг</t>
  </si>
  <si>
    <t>И.Баттуяа</t>
  </si>
  <si>
    <t>2023 оны 01 сарын 01-ээс 01 сарын 31-ний өдрийг хүртэл</t>
  </si>
  <si>
    <t xml:space="preserve"> Төсвийн дүн:     2.996.450.815</t>
  </si>
  <si>
    <t>Улсын төсвийн хөрөнгөөр хэрэгжүүлж байгаа "Гео-Орчин-2022" төслийн                              2023 оны 1-р сарын ажлын гүйцэтгэлийн акт</t>
  </si>
  <si>
    <t>А/87 дугаар тушаалын 6 дугаар хавсралт</t>
  </si>
  <si>
    <t>2023 оны 02 сарын 01-ээс 02 сарын 28-ний өдрийг хүртэл</t>
  </si>
  <si>
    <t>Улсын төсвийн хөрөнгөөр хэрэгжүүлж байгаа "Гео-Орчин-2022" төслийн                                                  2023 оны 2-р сарын ажлын гүйцэтгэлийн акт</t>
  </si>
  <si>
    <t>2023 оны 03 сарын 01-ээс 03 сарын 31-ний өдрийг хүртэл</t>
  </si>
  <si>
    <t>Улсын төсвийн хөрөнгөөр хэрэгжүүлж байгаа "Гео-Орчин-2022" төслийн                                                  2023 оны 3-р сарын ажлын гүйцэтгэлийн акт</t>
  </si>
  <si>
    <t>Гүйцэтгэгч: "Минторес" болон "Судалтмана" ХХК-ийн түншлэл</t>
  </si>
  <si>
    <t>өмнөх сар</t>
  </si>
  <si>
    <t>2023 оны 07 сарын 01-ээс 07 сарын 30-ний өдрийг хүртэл</t>
  </si>
  <si>
    <t>Улсын төсвийн хөрөнгөөр хэрэгжүүлж байгаа "Гео-Орчин-2022" төслийн                                                             2023 оны 7-р сарын ажлын гүйцэтгэлийн 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</si>
</sst>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(* #,##0.0_);_(* \(#,##0.0\);_(* &quot;-&quot;?_);_(@_)"/>
    <numFmt numFmtId="167" formatCode="_(* #,##0_);_(* \(#,##0\);_(* &quot;-&quot;?_);_(@_)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2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3" fillId="4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left"/>
    </xf>
    <xf numFmtId="2" fontId="5" fillId="0" borderId="0" xfId="0" applyNumberFormat="1" applyFont="1"/>
    <xf numFmtId="4" fontId="6" fillId="0" borderId="0" xfId="0" applyNumberFormat="1" applyFont="1"/>
    <xf numFmtId="0" fontId="5" fillId="0" borderId="0" xfId="0" applyFont="1" applyAlignment="1">
      <alignment vertical="center"/>
    </xf>
    <xf numFmtId="165" fontId="2" fillId="0" borderId="1" xfId="1" applyNumberFormat="1" applyFont="1" applyBorder="1" applyAlignment="1">
      <alignment horizontal="right" wrapText="1"/>
    </xf>
    <xf numFmtId="165" fontId="2" fillId="0" borderId="1" xfId="1" applyNumberFormat="1" applyFont="1" applyBorder="1" applyAlignment="1">
      <alignment horizontal="right"/>
    </xf>
    <xf numFmtId="165" fontId="2" fillId="2" borderId="1" xfId="1" applyNumberFormat="1" applyFont="1" applyFill="1" applyBorder="1" applyAlignment="1">
      <alignment horizontal="right"/>
    </xf>
    <xf numFmtId="165" fontId="3" fillId="2" borderId="1" xfId="1" applyNumberFormat="1" applyFont="1" applyFill="1" applyBorder="1" applyAlignment="1">
      <alignment horizontal="right"/>
    </xf>
    <xf numFmtId="165" fontId="2" fillId="0" borderId="1" xfId="1" applyNumberFormat="1" applyFont="1" applyFill="1" applyBorder="1" applyAlignment="1">
      <alignment horizontal="right"/>
    </xf>
    <xf numFmtId="165" fontId="3" fillId="4" borderId="1" xfId="1" applyNumberFormat="1" applyFont="1" applyFill="1" applyBorder="1" applyAlignment="1">
      <alignment horizontal="right"/>
    </xf>
    <xf numFmtId="0" fontId="7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vertical="center"/>
    </xf>
    <xf numFmtId="9" fontId="4" fillId="0" borderId="0" xfId="2" applyFont="1" applyFill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0" xfId="0" applyFont="1"/>
    <xf numFmtId="3" fontId="7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2" fontId="3" fillId="5" borderId="1" xfId="0" applyNumberFormat="1" applyFont="1" applyFill="1" applyBorder="1" applyAlignment="1">
      <alignment horizontal="center" vertical="center"/>
    </xf>
    <xf numFmtId="0" fontId="6" fillId="0" borderId="1" xfId="0" applyFont="1" applyBorder="1"/>
    <xf numFmtId="165" fontId="6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6" fillId="4" borderId="1" xfId="0" applyFont="1" applyFill="1" applyBorder="1"/>
    <xf numFmtId="165" fontId="6" fillId="4" borderId="1" xfId="0" applyNumberFormat="1" applyFont="1" applyFill="1" applyBorder="1"/>
    <xf numFmtId="165" fontId="2" fillId="4" borderId="1" xfId="1" applyNumberFormat="1" applyFont="1" applyFill="1" applyBorder="1" applyAlignment="1">
      <alignment horizontal="right"/>
    </xf>
    <xf numFmtId="2" fontId="2" fillId="4" borderId="1" xfId="0" applyNumberFormat="1" applyFont="1" applyFill="1" applyBorder="1" applyAlignment="1">
      <alignment horizontal="center" vertical="center"/>
    </xf>
    <xf numFmtId="164" fontId="6" fillId="4" borderId="1" xfId="0" applyNumberFormat="1" applyFont="1" applyFill="1" applyBorder="1"/>
    <xf numFmtId="166" fontId="6" fillId="0" borderId="1" xfId="0" applyNumberFormat="1" applyFont="1" applyBorder="1"/>
    <xf numFmtId="166" fontId="6" fillId="4" borderId="1" xfId="0" applyNumberFormat="1" applyFont="1" applyFill="1" applyBorder="1"/>
    <xf numFmtId="0" fontId="5" fillId="0" borderId="0" xfId="0" applyFont="1"/>
    <xf numFmtId="167" fontId="6" fillId="0" borderId="1" xfId="0" applyNumberFormat="1" applyFont="1" applyBorder="1"/>
    <xf numFmtId="167" fontId="6" fillId="4" borderId="1" xfId="0" applyNumberFormat="1" applyFont="1" applyFill="1" applyBorder="1"/>
    <xf numFmtId="0" fontId="5" fillId="0" borderId="0" xfId="0" applyFont="1" applyAlignment="1">
      <alignment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164" fontId="6" fillId="0" borderId="1" xfId="1" applyNumberFormat="1" applyFont="1" applyBorder="1"/>
    <xf numFmtId="2" fontId="3" fillId="4" borderId="1" xfId="0" applyNumberFormat="1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right"/>
    </xf>
    <xf numFmtId="0" fontId="4" fillId="0" borderId="1" xfId="0" applyFont="1" applyBorder="1"/>
    <xf numFmtId="165" fontId="4" fillId="0" borderId="1" xfId="0" applyNumberFormat="1" applyFont="1" applyBorder="1"/>
    <xf numFmtId="164" fontId="4" fillId="0" borderId="1" xfId="1" applyNumberFormat="1" applyFont="1" applyFill="1" applyBorder="1"/>
    <xf numFmtId="43" fontId="6" fillId="0" borderId="1" xfId="1" applyFont="1" applyBorder="1"/>
    <xf numFmtId="2" fontId="3" fillId="6" borderId="2" xfId="0" applyNumberFormat="1" applyFont="1" applyFill="1" applyBorder="1" applyAlignment="1">
      <alignment horizontal="center" vertical="center"/>
    </xf>
    <xf numFmtId="2" fontId="3" fillId="6" borderId="3" xfId="0" applyNumberFormat="1" applyFont="1" applyFill="1" applyBorder="1" applyAlignment="1">
      <alignment horizontal="center" vertical="center"/>
    </xf>
    <xf numFmtId="2" fontId="3" fillId="4" borderId="4" xfId="0" applyNumberFormat="1" applyFont="1" applyFill="1" applyBorder="1" applyAlignment="1">
      <alignment horizontal="center" vertical="center"/>
    </xf>
    <xf numFmtId="2" fontId="3" fillId="4" borderId="5" xfId="0" applyNumberFormat="1" applyFont="1" applyFill="1" applyBorder="1" applyAlignment="1">
      <alignment horizontal="center" vertical="center"/>
    </xf>
    <xf numFmtId="2" fontId="3" fillId="4" borderId="6" xfId="0" applyNumberFormat="1" applyFont="1" applyFill="1" applyBorder="1" applyAlignment="1">
      <alignment horizontal="center" vertical="center"/>
    </xf>
    <xf numFmtId="2" fontId="3" fillId="4" borderId="7" xfId="0" applyNumberFormat="1" applyFont="1" applyFill="1" applyBorder="1" applyAlignment="1">
      <alignment horizontal="center" vertical="center"/>
    </xf>
    <xf numFmtId="2" fontId="3" fillId="4" borderId="2" xfId="0" applyNumberFormat="1" applyFont="1" applyFill="1" applyBorder="1" applyAlignment="1">
      <alignment horizontal="center" vertical="center" wrapText="1"/>
    </xf>
    <xf numFmtId="2" fontId="3" fillId="4" borderId="3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indent="1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2" fontId="6" fillId="0" borderId="0" xfId="0" applyNumberFormat="1" applyFont="1" applyAlignment="1">
      <alignment horizontal="right"/>
    </xf>
    <xf numFmtId="2" fontId="3" fillId="2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 wrapText="1"/>
    </xf>
    <xf numFmtId="2" fontId="2" fillId="3" borderId="1" xfId="0" applyNumberFormat="1" applyFont="1" applyFill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2" fontId="3" fillId="4" borderId="1" xfId="0" applyNumberFormat="1" applyFont="1" applyFill="1" applyBorder="1" applyAlignment="1">
      <alignment horizontal="right" vertical="center"/>
    </xf>
    <xf numFmtId="2" fontId="3" fillId="4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3" fillId="4" borderId="8" xfId="0" applyNumberFormat="1" applyFont="1" applyFill="1" applyBorder="1" applyAlignment="1">
      <alignment horizontal="center" vertical="center" wrapText="1"/>
    </xf>
    <xf numFmtId="2" fontId="3" fillId="4" borderId="9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/>
    </xf>
    <xf numFmtId="2" fontId="3" fillId="5" borderId="2" xfId="0" applyNumberFormat="1" applyFont="1" applyFill="1" applyBorder="1" applyAlignment="1">
      <alignment horizontal="center" vertical="center"/>
    </xf>
    <xf numFmtId="2" fontId="3" fillId="5" borderId="3" xfId="0" applyNumberFormat="1" applyFont="1" applyFill="1" applyBorder="1" applyAlignment="1">
      <alignment horizontal="center" vertical="center"/>
    </xf>
    <xf numFmtId="2" fontId="3" fillId="5" borderId="4" xfId="0" applyNumberFormat="1" applyFont="1" applyFill="1" applyBorder="1" applyAlignment="1">
      <alignment horizontal="center" vertical="center"/>
    </xf>
    <xf numFmtId="2" fontId="3" fillId="5" borderId="5" xfId="0" applyNumberFormat="1" applyFont="1" applyFill="1" applyBorder="1" applyAlignment="1">
      <alignment horizontal="center" vertical="center"/>
    </xf>
    <xf numFmtId="2" fontId="3" fillId="5" borderId="6" xfId="0" applyNumberFormat="1" applyFont="1" applyFill="1" applyBorder="1" applyAlignment="1">
      <alignment horizontal="center" vertical="center"/>
    </xf>
    <xf numFmtId="2" fontId="3" fillId="5" borderId="7" xfId="0" applyNumberFormat="1" applyFont="1" applyFill="1" applyBorder="1" applyAlignment="1">
      <alignment horizontal="center" vertical="center"/>
    </xf>
    <xf numFmtId="2" fontId="3" fillId="5" borderId="2" xfId="0" applyNumberFormat="1" applyFont="1" applyFill="1" applyBorder="1" applyAlignment="1">
      <alignment horizontal="center" vertical="center" wrapText="1"/>
    </xf>
    <xf numFmtId="2" fontId="3" fillId="5" borderId="3" xfId="0" applyNumberFormat="1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6" fillId="0" borderId="1" xfId="0" applyFont="1" applyBorder="1" applyAlignme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4CBB4-D7AD-4364-9137-DE55B1364104}">
  <sheetPr>
    <pageSetUpPr fitToPage="1"/>
  </sheetPr>
  <dimension ref="B1:L137"/>
  <sheetViews>
    <sheetView tabSelected="1" topLeftCell="B107" workbookViewId="0">
      <selection activeCell="J123" sqref="J123"/>
    </sheetView>
  </sheetViews>
  <sheetFormatPr defaultColWidth="8.88671875" defaultRowHeight="13.2" x14ac:dyDescent="0.25"/>
  <cols>
    <col min="1" max="1" width="8.88671875" style="11"/>
    <col min="2" max="2" width="4.33203125" style="11" bestFit="1" customWidth="1"/>
    <col min="3" max="3" width="8.88671875" style="11"/>
    <col min="4" max="4" width="34.5546875" style="11" customWidth="1"/>
    <col min="5" max="5" width="10.109375" style="11" bestFit="1" customWidth="1"/>
    <col min="6" max="6" width="10.33203125" style="11" bestFit="1" customWidth="1"/>
    <col min="7" max="7" width="8.44140625" style="11" hidden="1" customWidth="1"/>
    <col min="8" max="8" width="12.44140625" style="11" hidden="1" customWidth="1"/>
    <col min="9" max="9" width="8.88671875" style="11" customWidth="1"/>
    <col min="10" max="10" width="15" style="11" customWidth="1"/>
    <col min="11" max="11" width="9.33203125" style="11" bestFit="1" customWidth="1"/>
    <col min="12" max="12" width="15" style="11" bestFit="1" customWidth="1"/>
    <col min="13" max="16384" width="8.88671875" style="11"/>
  </cols>
  <sheetData>
    <row r="1" spans="2:12" x14ac:dyDescent="0.25">
      <c r="B1" s="64" t="s">
        <v>136</v>
      </c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2:12" ht="15" customHeight="1" x14ac:dyDescent="0.25">
      <c r="B2" s="65" t="s">
        <v>162</v>
      </c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2:12" ht="13.5" customHeight="1" x14ac:dyDescent="0.25">
      <c r="B3" s="65"/>
      <c r="C3" s="65"/>
      <c r="D3" s="65"/>
      <c r="E3" s="65"/>
      <c r="F3" s="65"/>
      <c r="G3" s="29"/>
      <c r="H3" s="29"/>
    </row>
    <row r="4" spans="2:12" ht="21.75" customHeight="1" x14ac:dyDescent="0.25">
      <c r="C4" s="44"/>
      <c r="D4" s="66" t="s">
        <v>170</v>
      </c>
      <c r="E4" s="66"/>
      <c r="F4" s="66"/>
      <c r="G4" s="66"/>
      <c r="H4" s="66"/>
      <c r="I4" s="66"/>
      <c r="J4" s="66"/>
      <c r="K4" s="44"/>
      <c r="L4" s="44"/>
    </row>
    <row r="5" spans="2:12" ht="11.25" customHeight="1" x14ac:dyDescent="0.25">
      <c r="B5" s="15"/>
      <c r="C5" s="15"/>
      <c r="D5" s="15"/>
      <c r="E5" s="65" t="s">
        <v>169</v>
      </c>
      <c r="F5" s="65"/>
      <c r="G5" s="65"/>
      <c r="H5" s="65"/>
      <c r="I5" s="65"/>
      <c r="J5" s="65"/>
      <c r="K5" s="65"/>
      <c r="L5" s="65"/>
    </row>
    <row r="6" spans="2:12" ht="12" customHeight="1" x14ac:dyDescent="0.25">
      <c r="B6" s="15"/>
      <c r="C6" s="15"/>
      <c r="D6" s="15"/>
      <c r="E6" s="29"/>
      <c r="F6" s="29"/>
      <c r="G6" s="29"/>
      <c r="H6" s="29"/>
      <c r="I6" s="29"/>
      <c r="J6" s="67" t="s">
        <v>160</v>
      </c>
      <c r="K6" s="67"/>
      <c r="L6" s="67"/>
    </row>
    <row r="7" spans="2:12" x14ac:dyDescent="0.25">
      <c r="B7" s="12"/>
      <c r="C7" s="11" t="s">
        <v>167</v>
      </c>
      <c r="D7" s="13"/>
      <c r="E7" s="14"/>
    </row>
    <row r="8" spans="2:12" ht="6" customHeight="1" x14ac:dyDescent="0.25">
      <c r="B8" s="12"/>
      <c r="D8" s="13"/>
      <c r="E8" s="14"/>
    </row>
    <row r="9" spans="2:12" x14ac:dyDescent="0.25">
      <c r="B9" s="53" t="s">
        <v>0</v>
      </c>
      <c r="C9" s="55" t="s">
        <v>1</v>
      </c>
      <c r="D9" s="56"/>
      <c r="E9" s="59" t="s">
        <v>2</v>
      </c>
      <c r="F9" s="61" t="s">
        <v>137</v>
      </c>
      <c r="G9" s="77" t="s">
        <v>168</v>
      </c>
      <c r="H9" s="78"/>
      <c r="I9" s="62" t="s">
        <v>146</v>
      </c>
      <c r="J9" s="62"/>
      <c r="K9" s="63" t="s">
        <v>147</v>
      </c>
      <c r="L9" s="63"/>
    </row>
    <row r="10" spans="2:12" x14ac:dyDescent="0.25">
      <c r="B10" s="54"/>
      <c r="C10" s="57"/>
      <c r="D10" s="58"/>
      <c r="E10" s="60"/>
      <c r="F10" s="61"/>
      <c r="G10" s="47"/>
      <c r="H10" s="47"/>
      <c r="I10" s="10" t="s">
        <v>148</v>
      </c>
      <c r="J10" s="10" t="s">
        <v>149</v>
      </c>
      <c r="K10" s="10" t="s">
        <v>148</v>
      </c>
      <c r="L10" s="10" t="s">
        <v>150</v>
      </c>
    </row>
    <row r="11" spans="2:12" x14ac:dyDescent="0.25">
      <c r="B11" s="2">
        <v>0</v>
      </c>
      <c r="C11" s="70">
        <v>1</v>
      </c>
      <c r="D11" s="70"/>
      <c r="E11" s="2">
        <v>2</v>
      </c>
      <c r="F11" s="2">
        <v>3</v>
      </c>
      <c r="G11" s="2"/>
      <c r="H11" s="2"/>
      <c r="I11" s="33">
        <v>4</v>
      </c>
      <c r="J11" s="33">
        <v>5</v>
      </c>
      <c r="K11" s="33">
        <v>6</v>
      </c>
      <c r="L11" s="33">
        <v>7</v>
      </c>
    </row>
    <row r="12" spans="2:12" x14ac:dyDescent="0.25">
      <c r="B12" s="2">
        <v>1</v>
      </c>
      <c r="C12" s="69" t="s">
        <v>3</v>
      </c>
      <c r="D12" s="69"/>
      <c r="E12" s="1" t="s">
        <v>4</v>
      </c>
      <c r="F12" s="16">
        <v>80000</v>
      </c>
      <c r="G12" s="16">
        <v>110</v>
      </c>
      <c r="H12" s="16">
        <f>G12*F12</f>
        <v>8800000</v>
      </c>
      <c r="I12" s="31"/>
      <c r="J12" s="32">
        <f>I12*F12</f>
        <v>0</v>
      </c>
      <c r="K12" s="32">
        <f>G12+I12</f>
        <v>110</v>
      </c>
      <c r="L12" s="32">
        <f>K12*F12</f>
        <v>8800000</v>
      </c>
    </row>
    <row r="13" spans="2:12" x14ac:dyDescent="0.25">
      <c r="B13" s="2">
        <v>2</v>
      </c>
      <c r="C13" s="71" t="s">
        <v>5</v>
      </c>
      <c r="D13" s="71"/>
      <c r="E13" s="1" t="s">
        <v>6</v>
      </c>
      <c r="F13" s="16">
        <v>80000</v>
      </c>
      <c r="G13" s="16">
        <v>40</v>
      </c>
      <c r="H13" s="16">
        <f t="shared" ref="H13:H16" si="0">G13*F13</f>
        <v>3200000</v>
      </c>
      <c r="I13" s="31"/>
      <c r="J13" s="32">
        <f>I13*F13</f>
        <v>0</v>
      </c>
      <c r="K13" s="32">
        <f t="shared" ref="K13:K16" si="1">G13+I13</f>
        <v>40</v>
      </c>
      <c r="L13" s="32">
        <f t="shared" ref="L13:L16" si="2">K13*F13</f>
        <v>3200000</v>
      </c>
    </row>
    <row r="14" spans="2:12" x14ac:dyDescent="0.25">
      <c r="B14" s="2">
        <v>3</v>
      </c>
      <c r="C14" s="71" t="s">
        <v>7</v>
      </c>
      <c r="D14" s="71"/>
      <c r="E14" s="1" t="s">
        <v>4</v>
      </c>
      <c r="F14" s="16">
        <v>80000</v>
      </c>
      <c r="G14" s="16">
        <v>286</v>
      </c>
      <c r="H14" s="16">
        <f t="shared" si="0"/>
        <v>22880000</v>
      </c>
      <c r="I14" s="31"/>
      <c r="J14" s="32">
        <f>I14*F14</f>
        <v>0</v>
      </c>
      <c r="K14" s="32">
        <f t="shared" si="1"/>
        <v>286</v>
      </c>
      <c r="L14" s="32">
        <f t="shared" si="2"/>
        <v>22880000</v>
      </c>
    </row>
    <row r="15" spans="2:12" ht="12.75" customHeight="1" x14ac:dyDescent="0.25">
      <c r="B15" s="2">
        <v>4</v>
      </c>
      <c r="C15" s="69" t="s">
        <v>8</v>
      </c>
      <c r="D15" s="69"/>
      <c r="E15" s="1" t="s">
        <v>4</v>
      </c>
      <c r="F15" s="16">
        <v>80000</v>
      </c>
      <c r="G15" s="16">
        <v>225</v>
      </c>
      <c r="H15" s="16">
        <f t="shared" si="0"/>
        <v>18000000</v>
      </c>
      <c r="I15" s="31"/>
      <c r="J15" s="32">
        <f>I15*F15</f>
        <v>0</v>
      </c>
      <c r="K15" s="32">
        <f t="shared" si="1"/>
        <v>225</v>
      </c>
      <c r="L15" s="32">
        <f t="shared" si="2"/>
        <v>18000000</v>
      </c>
    </row>
    <row r="16" spans="2:12" ht="13.5" customHeight="1" x14ac:dyDescent="0.25">
      <c r="B16" s="2">
        <v>5</v>
      </c>
      <c r="C16" s="69" t="s">
        <v>9</v>
      </c>
      <c r="D16" s="69"/>
      <c r="E16" s="1" t="s">
        <v>4</v>
      </c>
      <c r="F16" s="16">
        <v>80000</v>
      </c>
      <c r="G16" s="16">
        <v>0</v>
      </c>
      <c r="H16" s="16">
        <f t="shared" si="0"/>
        <v>0</v>
      </c>
      <c r="I16" s="31"/>
      <c r="J16" s="32">
        <f>I16*F16</f>
        <v>0</v>
      </c>
      <c r="K16" s="32">
        <f t="shared" si="1"/>
        <v>0</v>
      </c>
      <c r="L16" s="32">
        <f t="shared" si="2"/>
        <v>0</v>
      </c>
    </row>
    <row r="17" spans="2:12" x14ac:dyDescent="0.25">
      <c r="B17" s="2"/>
      <c r="C17" s="68" t="s">
        <v>121</v>
      </c>
      <c r="D17" s="68"/>
      <c r="E17" s="3"/>
      <c r="F17" s="18"/>
      <c r="G17" s="18"/>
      <c r="H17" s="35">
        <f>SUM(H12:H16)</f>
        <v>52880000</v>
      </c>
      <c r="I17" s="34"/>
      <c r="J17" s="35">
        <f>SUM(J12:J16)</f>
        <v>0</v>
      </c>
      <c r="K17" s="34"/>
      <c r="L17" s="35">
        <f>SUM(L12:L16)</f>
        <v>52880000</v>
      </c>
    </row>
    <row r="18" spans="2:12" x14ac:dyDescent="0.25">
      <c r="B18" s="2">
        <v>6</v>
      </c>
      <c r="C18" s="69" t="s">
        <v>10</v>
      </c>
      <c r="D18" s="69"/>
      <c r="E18" s="1" t="s">
        <v>11</v>
      </c>
      <c r="F18" s="16">
        <v>10000</v>
      </c>
      <c r="G18" s="16">
        <v>339</v>
      </c>
      <c r="H18" s="16">
        <f>G18*F18</f>
        <v>3390000</v>
      </c>
      <c r="I18" s="31"/>
      <c r="J18" s="32">
        <f t="shared" ref="J18:J28" si="3">I18*F18</f>
        <v>0</v>
      </c>
      <c r="K18" s="32">
        <f>I18+G18</f>
        <v>339</v>
      </c>
      <c r="L18" s="46">
        <f>K18*F18</f>
        <v>3390000</v>
      </c>
    </row>
    <row r="19" spans="2:12" x14ac:dyDescent="0.25">
      <c r="B19" s="2">
        <v>7</v>
      </c>
      <c r="C19" s="69" t="s">
        <v>12</v>
      </c>
      <c r="D19" s="69"/>
      <c r="E19" s="1" t="s">
        <v>11</v>
      </c>
      <c r="F19" s="16">
        <v>30000</v>
      </c>
      <c r="G19" s="16">
        <v>2388.3000000000002</v>
      </c>
      <c r="H19" s="16">
        <f t="shared" ref="H19:H28" si="4">G19*F19</f>
        <v>71649000</v>
      </c>
      <c r="I19" s="31">
        <v>661.7</v>
      </c>
      <c r="J19" s="46">
        <f t="shared" si="3"/>
        <v>19851000</v>
      </c>
      <c r="K19" s="46">
        <f t="shared" ref="K19:K28" si="5">I19+G19</f>
        <v>3050</v>
      </c>
      <c r="L19" s="46">
        <f t="shared" ref="L19:L28" si="6">K19*F19</f>
        <v>91500000</v>
      </c>
    </row>
    <row r="20" spans="2:12" x14ac:dyDescent="0.25">
      <c r="B20" s="2">
        <v>8</v>
      </c>
      <c r="C20" s="69" t="s">
        <v>13</v>
      </c>
      <c r="D20" s="69"/>
      <c r="E20" s="1" t="s">
        <v>11</v>
      </c>
      <c r="F20" s="16">
        <v>35000</v>
      </c>
      <c r="G20" s="16">
        <v>510</v>
      </c>
      <c r="H20" s="16">
        <f t="shared" si="4"/>
        <v>17850000</v>
      </c>
      <c r="I20" s="31">
        <v>100</v>
      </c>
      <c r="J20" s="46">
        <f t="shared" si="3"/>
        <v>3500000</v>
      </c>
      <c r="K20" s="32">
        <f t="shared" si="5"/>
        <v>610</v>
      </c>
      <c r="L20" s="46">
        <f t="shared" si="6"/>
        <v>21350000</v>
      </c>
    </row>
    <row r="21" spans="2:12" x14ac:dyDescent="0.25">
      <c r="B21" s="2">
        <v>9</v>
      </c>
      <c r="C21" s="69" t="s">
        <v>14</v>
      </c>
      <c r="D21" s="69"/>
      <c r="E21" s="1" t="s">
        <v>15</v>
      </c>
      <c r="F21" s="17">
        <v>40000</v>
      </c>
      <c r="G21" s="17">
        <v>467</v>
      </c>
      <c r="H21" s="16">
        <f t="shared" si="4"/>
        <v>18680000</v>
      </c>
      <c r="I21" s="31">
        <v>105</v>
      </c>
      <c r="J21" s="46">
        <f t="shared" si="3"/>
        <v>4200000</v>
      </c>
      <c r="K21" s="32">
        <f t="shared" si="5"/>
        <v>572</v>
      </c>
      <c r="L21" s="46">
        <f t="shared" si="6"/>
        <v>22880000</v>
      </c>
    </row>
    <row r="22" spans="2:12" x14ac:dyDescent="0.25">
      <c r="B22" s="2">
        <v>10</v>
      </c>
      <c r="C22" s="69" t="s">
        <v>16</v>
      </c>
      <c r="D22" s="69"/>
      <c r="E22" s="1" t="s">
        <v>17</v>
      </c>
      <c r="F22" s="16">
        <v>40000</v>
      </c>
      <c r="G22" s="16">
        <v>204</v>
      </c>
      <c r="H22" s="16">
        <f t="shared" si="4"/>
        <v>8160000</v>
      </c>
      <c r="I22" s="31">
        <v>123</v>
      </c>
      <c r="J22" s="46">
        <f t="shared" si="3"/>
        <v>4920000</v>
      </c>
      <c r="K22" s="32">
        <f t="shared" si="5"/>
        <v>327</v>
      </c>
      <c r="L22" s="46">
        <f t="shared" si="6"/>
        <v>13080000</v>
      </c>
    </row>
    <row r="23" spans="2:12" x14ac:dyDescent="0.25">
      <c r="B23" s="2">
        <v>11</v>
      </c>
      <c r="C23" s="69" t="s">
        <v>18</v>
      </c>
      <c r="D23" s="69"/>
      <c r="E23" s="1" t="s">
        <v>19</v>
      </c>
      <c r="F23" s="16">
        <v>200000</v>
      </c>
      <c r="G23" s="16">
        <v>0</v>
      </c>
      <c r="H23" s="16">
        <f t="shared" si="4"/>
        <v>0</v>
      </c>
      <c r="I23" s="31">
        <v>20</v>
      </c>
      <c r="J23" s="46">
        <f t="shared" si="3"/>
        <v>4000000</v>
      </c>
      <c r="K23" s="32">
        <f t="shared" si="5"/>
        <v>20</v>
      </c>
      <c r="L23" s="46">
        <f t="shared" si="6"/>
        <v>4000000</v>
      </c>
    </row>
    <row r="24" spans="2:12" x14ac:dyDescent="0.25">
      <c r="B24" s="2">
        <v>12</v>
      </c>
      <c r="C24" s="69" t="s">
        <v>20</v>
      </c>
      <c r="D24" s="69"/>
      <c r="E24" s="1" t="s">
        <v>15</v>
      </c>
      <c r="F24" s="16">
        <v>2000000</v>
      </c>
      <c r="G24" s="16">
        <v>0</v>
      </c>
      <c r="H24" s="16">
        <f t="shared" si="4"/>
        <v>0</v>
      </c>
      <c r="I24" s="31">
        <v>2</v>
      </c>
      <c r="J24" s="46">
        <f t="shared" si="3"/>
        <v>4000000</v>
      </c>
      <c r="K24" s="32">
        <f t="shared" si="5"/>
        <v>2</v>
      </c>
      <c r="L24" s="46">
        <f t="shared" si="6"/>
        <v>4000000</v>
      </c>
    </row>
    <row r="25" spans="2:12" x14ac:dyDescent="0.25">
      <c r="B25" s="2">
        <v>13</v>
      </c>
      <c r="C25" s="69" t="s">
        <v>21</v>
      </c>
      <c r="D25" s="69"/>
      <c r="E25" s="1" t="s">
        <v>11</v>
      </c>
      <c r="F25" s="16">
        <v>40000</v>
      </c>
      <c r="G25" s="16">
        <v>23</v>
      </c>
      <c r="H25" s="16">
        <f t="shared" si="4"/>
        <v>920000</v>
      </c>
      <c r="I25" s="31">
        <v>7</v>
      </c>
      <c r="J25" s="46">
        <f t="shared" si="3"/>
        <v>280000</v>
      </c>
      <c r="K25" s="32">
        <f t="shared" si="5"/>
        <v>30</v>
      </c>
      <c r="L25" s="46">
        <f t="shared" si="6"/>
        <v>1200000</v>
      </c>
    </row>
    <row r="26" spans="2:12" x14ac:dyDescent="0.25">
      <c r="B26" s="2">
        <v>14</v>
      </c>
      <c r="C26" s="69" t="s">
        <v>22</v>
      </c>
      <c r="D26" s="69"/>
      <c r="E26" s="1" t="s">
        <v>17</v>
      </c>
      <c r="F26" s="16">
        <v>96000</v>
      </c>
      <c r="G26" s="16">
        <v>0</v>
      </c>
      <c r="H26" s="16">
        <f t="shared" si="4"/>
        <v>0</v>
      </c>
      <c r="I26" s="31"/>
      <c r="J26" s="46">
        <f t="shared" si="3"/>
        <v>0</v>
      </c>
      <c r="K26" s="32">
        <f t="shared" si="5"/>
        <v>0</v>
      </c>
      <c r="L26" s="46">
        <f t="shared" si="6"/>
        <v>0</v>
      </c>
    </row>
    <row r="27" spans="2:12" x14ac:dyDescent="0.25">
      <c r="B27" s="2">
        <v>15</v>
      </c>
      <c r="C27" s="69" t="s">
        <v>23</v>
      </c>
      <c r="D27" s="69"/>
      <c r="E27" s="1" t="s">
        <v>131</v>
      </c>
      <c r="F27" s="16">
        <v>60000</v>
      </c>
      <c r="G27" s="16">
        <v>3</v>
      </c>
      <c r="H27" s="16">
        <f t="shared" si="4"/>
        <v>180000</v>
      </c>
      <c r="I27" s="31">
        <v>9</v>
      </c>
      <c r="J27" s="46">
        <f t="shared" si="3"/>
        <v>540000</v>
      </c>
      <c r="K27" s="32">
        <f t="shared" si="5"/>
        <v>12</v>
      </c>
      <c r="L27" s="46">
        <f t="shared" si="6"/>
        <v>720000</v>
      </c>
    </row>
    <row r="28" spans="2:12" x14ac:dyDescent="0.25">
      <c r="B28" s="2">
        <v>16</v>
      </c>
      <c r="C28" s="69" t="s">
        <v>24</v>
      </c>
      <c r="D28" s="69"/>
      <c r="E28" s="1" t="s">
        <v>25</v>
      </c>
      <c r="F28" s="16">
        <v>120000</v>
      </c>
      <c r="G28" s="16">
        <v>0</v>
      </c>
      <c r="H28" s="16">
        <f t="shared" si="4"/>
        <v>0</v>
      </c>
      <c r="I28" s="31"/>
      <c r="J28" s="52">
        <f t="shared" si="3"/>
        <v>0</v>
      </c>
      <c r="K28" s="32">
        <f t="shared" si="5"/>
        <v>0</v>
      </c>
      <c r="L28" s="46">
        <f t="shared" si="6"/>
        <v>0</v>
      </c>
    </row>
    <row r="29" spans="2:12" ht="15" customHeight="1" x14ac:dyDescent="0.25">
      <c r="B29" s="2"/>
      <c r="C29" s="68" t="s">
        <v>122</v>
      </c>
      <c r="D29" s="68"/>
      <c r="E29" s="3"/>
      <c r="F29" s="36"/>
      <c r="G29" s="36"/>
      <c r="H29" s="36">
        <f>SUM(H18:H28)</f>
        <v>120829000</v>
      </c>
      <c r="I29" s="34"/>
      <c r="J29" s="35">
        <f>SUM(J18:J28)</f>
        <v>41291000</v>
      </c>
      <c r="K29" s="34"/>
      <c r="L29" s="35">
        <f>SUM(L18:L28)</f>
        <v>162120000</v>
      </c>
    </row>
    <row r="30" spans="2:12" hidden="1" x14ac:dyDescent="0.25">
      <c r="B30" s="2">
        <v>17</v>
      </c>
      <c r="C30" s="69" t="s">
        <v>26</v>
      </c>
      <c r="D30" s="69"/>
      <c r="E30" s="4" t="s">
        <v>27</v>
      </c>
      <c r="F30" s="16">
        <v>18000</v>
      </c>
      <c r="G30" s="16">
        <v>0</v>
      </c>
      <c r="H30" s="16"/>
      <c r="I30" s="31"/>
      <c r="J30" s="52">
        <f t="shared" ref="J30:J35" si="7">I30*F30</f>
        <v>0</v>
      </c>
      <c r="K30" s="32">
        <f>I30+G30</f>
        <v>0</v>
      </c>
      <c r="L30" s="32">
        <f>K30*F30</f>
        <v>0</v>
      </c>
    </row>
    <row r="31" spans="2:12" hidden="1" x14ac:dyDescent="0.25">
      <c r="B31" s="2">
        <v>18</v>
      </c>
      <c r="C31" s="69" t="s">
        <v>28</v>
      </c>
      <c r="D31" s="69"/>
      <c r="E31" s="4" t="s">
        <v>29</v>
      </c>
      <c r="F31" s="16">
        <v>17000</v>
      </c>
      <c r="G31" s="16">
        <v>0</v>
      </c>
      <c r="H31" s="16"/>
      <c r="I31" s="31"/>
      <c r="J31" s="52">
        <f t="shared" si="7"/>
        <v>0</v>
      </c>
      <c r="K31" s="32">
        <f t="shared" ref="K31:K35" si="8">I31+G31</f>
        <v>0</v>
      </c>
      <c r="L31" s="32">
        <f t="shared" ref="L31:L35" si="9">K31*F31</f>
        <v>0</v>
      </c>
    </row>
    <row r="32" spans="2:12" hidden="1" x14ac:dyDescent="0.25">
      <c r="B32" s="2">
        <v>19</v>
      </c>
      <c r="C32" s="69" t="s">
        <v>30</v>
      </c>
      <c r="D32" s="69"/>
      <c r="E32" s="4" t="s">
        <v>27</v>
      </c>
      <c r="F32" s="16">
        <v>7500</v>
      </c>
      <c r="G32" s="16">
        <v>0</v>
      </c>
      <c r="H32" s="16"/>
      <c r="I32" s="31"/>
      <c r="J32" s="52">
        <f t="shared" si="7"/>
        <v>0</v>
      </c>
      <c r="K32" s="32">
        <f t="shared" si="8"/>
        <v>0</v>
      </c>
      <c r="L32" s="32">
        <f t="shared" si="9"/>
        <v>0</v>
      </c>
    </row>
    <row r="33" spans="2:12" hidden="1" x14ac:dyDescent="0.25">
      <c r="B33" s="2">
        <v>20</v>
      </c>
      <c r="C33" s="69" t="s">
        <v>31</v>
      </c>
      <c r="D33" s="69"/>
      <c r="E33" s="4" t="s">
        <v>29</v>
      </c>
      <c r="F33" s="16">
        <v>180000</v>
      </c>
      <c r="G33" s="16">
        <v>0</v>
      </c>
      <c r="H33" s="16"/>
      <c r="I33" s="31"/>
      <c r="J33" s="52">
        <f t="shared" si="7"/>
        <v>0</v>
      </c>
      <c r="K33" s="32">
        <f t="shared" si="8"/>
        <v>0</v>
      </c>
      <c r="L33" s="32">
        <f t="shared" si="9"/>
        <v>0</v>
      </c>
    </row>
    <row r="34" spans="2:12" hidden="1" x14ac:dyDescent="0.25">
      <c r="B34" s="2">
        <v>21</v>
      </c>
      <c r="C34" s="69" t="s">
        <v>32</v>
      </c>
      <c r="D34" s="69"/>
      <c r="E34" s="4" t="s">
        <v>33</v>
      </c>
      <c r="F34" s="16">
        <v>2000000</v>
      </c>
      <c r="G34" s="16">
        <v>0</v>
      </c>
      <c r="H34" s="16"/>
      <c r="I34" s="31"/>
      <c r="J34" s="52">
        <f t="shared" si="7"/>
        <v>0</v>
      </c>
      <c r="K34" s="32">
        <f t="shared" si="8"/>
        <v>0</v>
      </c>
      <c r="L34" s="32">
        <f t="shared" si="9"/>
        <v>0</v>
      </c>
    </row>
    <row r="35" spans="2:12" x14ac:dyDescent="0.25">
      <c r="B35" s="2">
        <v>22</v>
      </c>
      <c r="C35" s="69" t="s">
        <v>34</v>
      </c>
      <c r="D35" s="69"/>
      <c r="E35" s="4" t="s">
        <v>15</v>
      </c>
      <c r="F35" s="16">
        <v>350000</v>
      </c>
      <c r="G35" s="16">
        <v>24</v>
      </c>
      <c r="H35" s="16">
        <f>G35*F35</f>
        <v>8400000</v>
      </c>
      <c r="I35" s="31">
        <v>8</v>
      </c>
      <c r="J35" s="46">
        <f t="shared" si="7"/>
        <v>2800000</v>
      </c>
      <c r="K35" s="32">
        <f t="shared" si="8"/>
        <v>32</v>
      </c>
      <c r="L35" s="32">
        <f t="shared" si="9"/>
        <v>11200000</v>
      </c>
    </row>
    <row r="36" spans="2:12" x14ac:dyDescent="0.25">
      <c r="B36" s="2"/>
      <c r="C36" s="68" t="s">
        <v>123</v>
      </c>
      <c r="D36" s="68"/>
      <c r="E36" s="3"/>
      <c r="F36" s="36"/>
      <c r="G36" s="36"/>
      <c r="H36" s="36">
        <f>SUM(H30:H35)</f>
        <v>8400000</v>
      </c>
      <c r="I36" s="34"/>
      <c r="J36" s="35">
        <f>SUM(J30:J35)</f>
        <v>2800000</v>
      </c>
      <c r="K36" s="34"/>
      <c r="L36" s="35">
        <f>SUM(L30:L35)</f>
        <v>11200000</v>
      </c>
    </row>
    <row r="37" spans="2:12" x14ac:dyDescent="0.25">
      <c r="B37" s="2">
        <v>23</v>
      </c>
      <c r="C37" s="72" t="s">
        <v>35</v>
      </c>
      <c r="D37" s="72"/>
      <c r="E37" s="5" t="s">
        <v>36</v>
      </c>
      <c r="F37" s="17">
        <v>17000</v>
      </c>
      <c r="G37" s="17">
        <v>1221</v>
      </c>
      <c r="H37" s="17">
        <f>G37*F37</f>
        <v>20757000</v>
      </c>
      <c r="I37" s="31">
        <v>299</v>
      </c>
      <c r="J37" s="46">
        <f t="shared" ref="J37:J57" si="10">I37*F37</f>
        <v>5083000</v>
      </c>
      <c r="K37" s="32">
        <f>I37+G37</f>
        <v>1520</v>
      </c>
      <c r="L37" s="46">
        <f>K37*F37</f>
        <v>25840000</v>
      </c>
    </row>
    <row r="38" spans="2:12" x14ac:dyDescent="0.25">
      <c r="B38" s="2">
        <v>24</v>
      </c>
      <c r="C38" s="72" t="s">
        <v>37</v>
      </c>
      <c r="D38" s="72"/>
      <c r="E38" s="5" t="s">
        <v>38</v>
      </c>
      <c r="F38" s="17">
        <v>64000</v>
      </c>
      <c r="G38" s="17">
        <v>0</v>
      </c>
      <c r="H38" s="17">
        <f t="shared" ref="H38:H57" si="11">G38*F38</f>
        <v>0</v>
      </c>
      <c r="I38" s="31"/>
      <c r="J38" s="46">
        <f t="shared" si="10"/>
        <v>0</v>
      </c>
      <c r="K38" s="32">
        <f t="shared" ref="K38:K57" si="12">I38+G38</f>
        <v>0</v>
      </c>
      <c r="L38" s="46">
        <f t="shared" ref="L38:L57" si="13">K38*F38</f>
        <v>0</v>
      </c>
    </row>
    <row r="39" spans="2:12" ht="11.25" customHeight="1" x14ac:dyDescent="0.25">
      <c r="B39" s="2">
        <v>25</v>
      </c>
      <c r="C39" s="72" t="s">
        <v>39</v>
      </c>
      <c r="D39" s="72"/>
      <c r="E39" s="5" t="s">
        <v>38</v>
      </c>
      <c r="F39" s="17">
        <v>58000</v>
      </c>
      <c r="G39" s="17">
        <v>0</v>
      </c>
      <c r="H39" s="17">
        <f t="shared" si="11"/>
        <v>0</v>
      </c>
      <c r="I39" s="31"/>
      <c r="J39" s="46">
        <f t="shared" si="10"/>
        <v>0</v>
      </c>
      <c r="K39" s="32">
        <f t="shared" si="12"/>
        <v>0</v>
      </c>
      <c r="L39" s="46">
        <f t="shared" si="13"/>
        <v>0</v>
      </c>
    </row>
    <row r="40" spans="2:12" x14ac:dyDescent="0.25">
      <c r="B40" s="2">
        <v>26</v>
      </c>
      <c r="C40" s="72" t="s">
        <v>40</v>
      </c>
      <c r="D40" s="72"/>
      <c r="E40" s="5" t="s">
        <v>38</v>
      </c>
      <c r="F40" s="17">
        <v>18000</v>
      </c>
      <c r="G40" s="17">
        <v>272</v>
      </c>
      <c r="H40" s="17">
        <f t="shared" si="11"/>
        <v>4896000</v>
      </c>
      <c r="I40" s="31">
        <v>104</v>
      </c>
      <c r="J40" s="46">
        <f t="shared" si="10"/>
        <v>1872000</v>
      </c>
      <c r="K40" s="32">
        <f t="shared" si="12"/>
        <v>376</v>
      </c>
      <c r="L40" s="46">
        <f t="shared" si="13"/>
        <v>6768000</v>
      </c>
    </row>
    <row r="41" spans="2:12" ht="14.25" customHeight="1" x14ac:dyDescent="0.25">
      <c r="B41" s="2">
        <v>27</v>
      </c>
      <c r="C41" s="72" t="s">
        <v>41</v>
      </c>
      <c r="D41" s="72"/>
      <c r="E41" s="5" t="s">
        <v>38</v>
      </c>
      <c r="F41" s="17">
        <v>15000</v>
      </c>
      <c r="G41" s="17">
        <v>141</v>
      </c>
      <c r="H41" s="17">
        <f t="shared" si="11"/>
        <v>2115000</v>
      </c>
      <c r="I41" s="31">
        <v>43</v>
      </c>
      <c r="J41" s="46">
        <f t="shared" si="10"/>
        <v>645000</v>
      </c>
      <c r="K41" s="32">
        <f t="shared" si="12"/>
        <v>184</v>
      </c>
      <c r="L41" s="46">
        <f t="shared" si="13"/>
        <v>2760000</v>
      </c>
    </row>
    <row r="42" spans="2:12" x14ac:dyDescent="0.25">
      <c r="B42" s="2">
        <v>28</v>
      </c>
      <c r="C42" s="72" t="s">
        <v>42</v>
      </c>
      <c r="D42" s="72"/>
      <c r="E42" s="5" t="s">
        <v>38</v>
      </c>
      <c r="F42" s="17">
        <v>12000</v>
      </c>
      <c r="G42" s="17">
        <v>12</v>
      </c>
      <c r="H42" s="17">
        <f t="shared" si="11"/>
        <v>144000</v>
      </c>
      <c r="I42" s="31">
        <v>6</v>
      </c>
      <c r="J42" s="46">
        <f t="shared" si="10"/>
        <v>72000</v>
      </c>
      <c r="K42" s="32">
        <f t="shared" si="12"/>
        <v>18</v>
      </c>
      <c r="L42" s="46">
        <f t="shared" si="13"/>
        <v>216000</v>
      </c>
    </row>
    <row r="43" spans="2:12" ht="13.5" customHeight="1" x14ac:dyDescent="0.25">
      <c r="B43" s="2">
        <v>29</v>
      </c>
      <c r="C43" s="72" t="s">
        <v>43</v>
      </c>
      <c r="D43" s="72"/>
      <c r="E43" s="5" t="s">
        <v>38</v>
      </c>
      <c r="F43" s="17">
        <v>12000</v>
      </c>
      <c r="G43" s="17">
        <v>65</v>
      </c>
      <c r="H43" s="17">
        <f t="shared" si="11"/>
        <v>780000</v>
      </c>
      <c r="I43" s="31">
        <v>20</v>
      </c>
      <c r="J43" s="46">
        <f t="shared" si="10"/>
        <v>240000</v>
      </c>
      <c r="K43" s="32">
        <f t="shared" si="12"/>
        <v>85</v>
      </c>
      <c r="L43" s="46">
        <f t="shared" si="13"/>
        <v>1020000</v>
      </c>
    </row>
    <row r="44" spans="2:12" ht="12.75" customHeight="1" x14ac:dyDescent="0.25">
      <c r="B44" s="2">
        <v>30</v>
      </c>
      <c r="C44" s="72" t="s">
        <v>44</v>
      </c>
      <c r="D44" s="72"/>
      <c r="E44" s="5" t="s">
        <v>38</v>
      </c>
      <c r="F44" s="17">
        <v>12000</v>
      </c>
      <c r="G44" s="17">
        <v>65</v>
      </c>
      <c r="H44" s="17">
        <f t="shared" si="11"/>
        <v>780000</v>
      </c>
      <c r="I44" s="31"/>
      <c r="J44" s="46">
        <f t="shared" si="10"/>
        <v>0</v>
      </c>
      <c r="K44" s="32">
        <f t="shared" si="12"/>
        <v>65</v>
      </c>
      <c r="L44" s="46">
        <f t="shared" si="13"/>
        <v>780000</v>
      </c>
    </row>
    <row r="45" spans="2:12" ht="11.25" customHeight="1" x14ac:dyDescent="0.25">
      <c r="B45" s="2">
        <v>31</v>
      </c>
      <c r="C45" s="72" t="s">
        <v>45</v>
      </c>
      <c r="D45" s="72"/>
      <c r="E45" s="5" t="s">
        <v>38</v>
      </c>
      <c r="F45" s="17">
        <v>8000</v>
      </c>
      <c r="G45" s="17">
        <v>40</v>
      </c>
      <c r="H45" s="17">
        <f t="shared" si="11"/>
        <v>320000</v>
      </c>
      <c r="I45" s="31"/>
      <c r="J45" s="46">
        <f t="shared" si="10"/>
        <v>0</v>
      </c>
      <c r="K45" s="32">
        <f t="shared" si="12"/>
        <v>40</v>
      </c>
      <c r="L45" s="46">
        <f t="shared" si="13"/>
        <v>320000</v>
      </c>
    </row>
    <row r="46" spans="2:12" ht="12.75" customHeight="1" x14ac:dyDescent="0.25">
      <c r="B46" s="2">
        <v>32</v>
      </c>
      <c r="C46" s="73" t="s">
        <v>46</v>
      </c>
      <c r="D46" s="73"/>
      <c r="E46" s="7" t="s">
        <v>38</v>
      </c>
      <c r="F46" s="48">
        <v>96000</v>
      </c>
      <c r="G46" s="48">
        <v>242</v>
      </c>
      <c r="H46" s="48">
        <f t="shared" si="11"/>
        <v>23232000</v>
      </c>
      <c r="I46" s="49">
        <v>42</v>
      </c>
      <c r="J46" s="51">
        <f t="shared" si="10"/>
        <v>4032000</v>
      </c>
      <c r="K46" s="50">
        <f t="shared" si="12"/>
        <v>284</v>
      </c>
      <c r="L46" s="51">
        <f t="shared" si="13"/>
        <v>27264000</v>
      </c>
    </row>
    <row r="47" spans="2:12" ht="12.75" customHeight="1" x14ac:dyDescent="0.25">
      <c r="B47" s="2">
        <v>33</v>
      </c>
      <c r="C47" s="72" t="s">
        <v>47</v>
      </c>
      <c r="D47" s="72"/>
      <c r="E47" s="5" t="s">
        <v>38</v>
      </c>
      <c r="F47" s="17">
        <v>20000</v>
      </c>
      <c r="G47" s="17">
        <v>0</v>
      </c>
      <c r="H47" s="17">
        <f t="shared" si="11"/>
        <v>0</v>
      </c>
      <c r="I47" s="31">
        <v>20</v>
      </c>
      <c r="J47" s="46">
        <f t="shared" si="10"/>
        <v>400000</v>
      </c>
      <c r="K47" s="32">
        <f t="shared" si="12"/>
        <v>20</v>
      </c>
      <c r="L47" s="46">
        <f t="shared" si="13"/>
        <v>400000</v>
      </c>
    </row>
    <row r="48" spans="2:12" x14ac:dyDescent="0.25">
      <c r="B48" s="2">
        <v>34</v>
      </c>
      <c r="C48" s="72" t="s">
        <v>48</v>
      </c>
      <c r="D48" s="72"/>
      <c r="E48" s="5" t="s">
        <v>38</v>
      </c>
      <c r="F48" s="17">
        <v>18000</v>
      </c>
      <c r="G48" s="17">
        <v>0</v>
      </c>
      <c r="H48" s="17">
        <f t="shared" si="11"/>
        <v>0</v>
      </c>
      <c r="I48" s="31">
        <v>43</v>
      </c>
      <c r="J48" s="46">
        <f t="shared" si="10"/>
        <v>774000</v>
      </c>
      <c r="K48" s="32">
        <f t="shared" si="12"/>
        <v>43</v>
      </c>
      <c r="L48" s="46">
        <f t="shared" si="13"/>
        <v>774000</v>
      </c>
    </row>
    <row r="49" spans="2:12" ht="12.75" customHeight="1" x14ac:dyDescent="0.25">
      <c r="B49" s="2">
        <v>35</v>
      </c>
      <c r="C49" s="72" t="s">
        <v>49</v>
      </c>
      <c r="D49" s="72"/>
      <c r="E49" s="5" t="s">
        <v>38</v>
      </c>
      <c r="F49" s="17">
        <v>16000</v>
      </c>
      <c r="G49" s="17">
        <v>38</v>
      </c>
      <c r="H49" s="17">
        <f t="shared" si="11"/>
        <v>608000</v>
      </c>
      <c r="I49" s="31">
        <v>8</v>
      </c>
      <c r="J49" s="46">
        <f t="shared" si="10"/>
        <v>128000</v>
      </c>
      <c r="K49" s="32">
        <f t="shared" si="12"/>
        <v>46</v>
      </c>
      <c r="L49" s="46">
        <f t="shared" si="13"/>
        <v>736000</v>
      </c>
    </row>
    <row r="50" spans="2:12" x14ac:dyDescent="0.25">
      <c r="B50" s="2">
        <v>36</v>
      </c>
      <c r="C50" s="72" t="s">
        <v>50</v>
      </c>
      <c r="D50" s="72"/>
      <c r="E50" s="5" t="s">
        <v>38</v>
      </c>
      <c r="F50" s="17">
        <v>20000</v>
      </c>
      <c r="G50" s="17">
        <v>58</v>
      </c>
      <c r="H50" s="17">
        <f t="shared" si="11"/>
        <v>1160000</v>
      </c>
      <c r="I50" s="31">
        <v>5</v>
      </c>
      <c r="J50" s="46">
        <f t="shared" si="10"/>
        <v>100000</v>
      </c>
      <c r="K50" s="32">
        <f t="shared" si="12"/>
        <v>63</v>
      </c>
      <c r="L50" s="46">
        <f t="shared" si="13"/>
        <v>1260000</v>
      </c>
    </row>
    <row r="51" spans="2:12" ht="12.75" customHeight="1" x14ac:dyDescent="0.25">
      <c r="B51" s="2">
        <v>37</v>
      </c>
      <c r="C51" s="72" t="s">
        <v>51</v>
      </c>
      <c r="D51" s="72"/>
      <c r="E51" s="5" t="s">
        <v>38</v>
      </c>
      <c r="F51" s="17">
        <v>10000</v>
      </c>
      <c r="G51" s="17">
        <v>12</v>
      </c>
      <c r="H51" s="17">
        <f t="shared" si="11"/>
        <v>120000</v>
      </c>
      <c r="I51" s="31">
        <v>5</v>
      </c>
      <c r="J51" s="46">
        <f t="shared" si="10"/>
        <v>50000</v>
      </c>
      <c r="K51" s="32">
        <f t="shared" si="12"/>
        <v>17</v>
      </c>
      <c r="L51" s="46">
        <f t="shared" si="13"/>
        <v>170000</v>
      </c>
    </row>
    <row r="52" spans="2:12" ht="12" customHeight="1" x14ac:dyDescent="0.25">
      <c r="B52" s="2">
        <v>38</v>
      </c>
      <c r="C52" s="72" t="s">
        <v>52</v>
      </c>
      <c r="D52" s="72"/>
      <c r="E52" s="5" t="s">
        <v>38</v>
      </c>
      <c r="F52" s="17">
        <v>20000</v>
      </c>
      <c r="G52" s="17">
        <v>16</v>
      </c>
      <c r="H52" s="17">
        <f t="shared" si="11"/>
        <v>320000</v>
      </c>
      <c r="I52" s="31"/>
      <c r="J52" s="46">
        <f t="shared" si="10"/>
        <v>0</v>
      </c>
      <c r="K52" s="32">
        <f t="shared" si="12"/>
        <v>16</v>
      </c>
      <c r="L52" s="46">
        <f t="shared" si="13"/>
        <v>320000</v>
      </c>
    </row>
    <row r="53" spans="2:12" ht="12.75" hidden="1" customHeight="1" x14ac:dyDescent="0.25">
      <c r="B53" s="2">
        <v>39</v>
      </c>
      <c r="C53" s="72" t="s">
        <v>53</v>
      </c>
      <c r="D53" s="72"/>
      <c r="E53" s="5" t="s">
        <v>36</v>
      </c>
      <c r="F53" s="17">
        <v>22000</v>
      </c>
      <c r="G53" s="17">
        <v>0</v>
      </c>
      <c r="H53" s="17">
        <f t="shared" si="11"/>
        <v>0</v>
      </c>
      <c r="I53" s="31"/>
      <c r="J53" s="46">
        <f t="shared" si="10"/>
        <v>0</v>
      </c>
      <c r="K53" s="32">
        <f t="shared" si="12"/>
        <v>0</v>
      </c>
      <c r="L53" s="46">
        <f t="shared" si="13"/>
        <v>0</v>
      </c>
    </row>
    <row r="54" spans="2:12" ht="11.25" hidden="1" customHeight="1" x14ac:dyDescent="0.25">
      <c r="B54" s="2">
        <v>40</v>
      </c>
      <c r="C54" s="72" t="s">
        <v>54</v>
      </c>
      <c r="D54" s="72"/>
      <c r="E54" s="5" t="s">
        <v>36</v>
      </c>
      <c r="F54" s="17">
        <v>20000</v>
      </c>
      <c r="G54" s="17">
        <v>0</v>
      </c>
      <c r="H54" s="17">
        <f t="shared" si="11"/>
        <v>0</v>
      </c>
      <c r="I54" s="31"/>
      <c r="J54" s="46">
        <f t="shared" si="10"/>
        <v>0</v>
      </c>
      <c r="K54" s="32">
        <f t="shared" si="12"/>
        <v>0</v>
      </c>
      <c r="L54" s="46">
        <f t="shared" si="13"/>
        <v>0</v>
      </c>
    </row>
    <row r="55" spans="2:12" ht="12" hidden="1" customHeight="1" x14ac:dyDescent="0.25">
      <c r="B55" s="2">
        <v>41</v>
      </c>
      <c r="C55" s="72" t="s">
        <v>55</v>
      </c>
      <c r="D55" s="72"/>
      <c r="E55" s="5" t="s">
        <v>36</v>
      </c>
      <c r="F55" s="17">
        <v>12000</v>
      </c>
      <c r="G55" s="17">
        <v>0</v>
      </c>
      <c r="H55" s="17">
        <f t="shared" si="11"/>
        <v>0</v>
      </c>
      <c r="I55" s="31"/>
      <c r="J55" s="46">
        <f t="shared" si="10"/>
        <v>0</v>
      </c>
      <c r="K55" s="32">
        <f t="shared" si="12"/>
        <v>0</v>
      </c>
      <c r="L55" s="46">
        <f t="shared" si="13"/>
        <v>0</v>
      </c>
    </row>
    <row r="56" spans="2:12" hidden="1" x14ac:dyDescent="0.25">
      <c r="B56" s="2">
        <v>42</v>
      </c>
      <c r="C56" s="72" t="s">
        <v>56</v>
      </c>
      <c r="D56" s="72"/>
      <c r="E56" s="5" t="s">
        <v>36</v>
      </c>
      <c r="F56" s="17">
        <v>15000</v>
      </c>
      <c r="G56" s="17">
        <v>0</v>
      </c>
      <c r="H56" s="17">
        <f t="shared" si="11"/>
        <v>0</v>
      </c>
      <c r="I56" s="31"/>
      <c r="J56" s="46">
        <f t="shared" si="10"/>
        <v>0</v>
      </c>
      <c r="K56" s="32">
        <f t="shared" si="12"/>
        <v>0</v>
      </c>
      <c r="L56" s="46">
        <f t="shared" si="13"/>
        <v>0</v>
      </c>
    </row>
    <row r="57" spans="2:12" ht="13.5" hidden="1" customHeight="1" x14ac:dyDescent="0.25">
      <c r="B57" s="2">
        <v>43</v>
      </c>
      <c r="C57" s="72" t="s">
        <v>57</v>
      </c>
      <c r="D57" s="72"/>
      <c r="E57" s="5" t="s">
        <v>36</v>
      </c>
      <c r="F57" s="17">
        <v>118000</v>
      </c>
      <c r="G57" s="17">
        <v>0</v>
      </c>
      <c r="H57" s="17">
        <f t="shared" si="11"/>
        <v>0</v>
      </c>
      <c r="I57" s="31"/>
      <c r="J57" s="46">
        <f t="shared" si="10"/>
        <v>0</v>
      </c>
      <c r="K57" s="32">
        <f t="shared" si="12"/>
        <v>0</v>
      </c>
      <c r="L57" s="46">
        <f t="shared" si="13"/>
        <v>0</v>
      </c>
    </row>
    <row r="58" spans="2:12" ht="15" customHeight="1" x14ac:dyDescent="0.25">
      <c r="B58" s="2"/>
      <c r="C58" s="68" t="s">
        <v>124</v>
      </c>
      <c r="D58" s="68"/>
      <c r="E58" s="3"/>
      <c r="F58" s="36"/>
      <c r="G58" s="36"/>
      <c r="H58" s="36">
        <f>SUM(H37:H57)</f>
        <v>55232000</v>
      </c>
      <c r="I58" s="34"/>
      <c r="J58" s="35">
        <f>SUM(J37:J57)</f>
        <v>13396000</v>
      </c>
      <c r="K58" s="34"/>
      <c r="L58" s="35">
        <f>SUM(L37:L57)</f>
        <v>68628000</v>
      </c>
    </row>
    <row r="59" spans="2:12" hidden="1" x14ac:dyDescent="0.25">
      <c r="B59" s="2">
        <v>44</v>
      </c>
      <c r="C59" s="69" t="s">
        <v>58</v>
      </c>
      <c r="D59" s="69"/>
      <c r="E59" s="5" t="s">
        <v>59</v>
      </c>
      <c r="F59" s="17">
        <v>550000</v>
      </c>
      <c r="G59" s="17"/>
      <c r="H59" s="17"/>
      <c r="I59" s="31"/>
      <c r="J59" s="32">
        <f>I59*F59</f>
        <v>0</v>
      </c>
      <c r="K59" s="31"/>
      <c r="L59" s="31"/>
    </row>
    <row r="60" spans="2:12" hidden="1" x14ac:dyDescent="0.25">
      <c r="B60" s="2">
        <v>45</v>
      </c>
      <c r="C60" s="69" t="s">
        <v>60</v>
      </c>
      <c r="D60" s="69"/>
      <c r="E60" s="5" t="s">
        <v>59</v>
      </c>
      <c r="F60" s="17">
        <v>900000</v>
      </c>
      <c r="G60" s="17"/>
      <c r="H60" s="17"/>
      <c r="I60" s="31"/>
      <c r="J60" s="32">
        <f>I60*F60</f>
        <v>0</v>
      </c>
      <c r="K60" s="31"/>
      <c r="L60" s="31"/>
    </row>
    <row r="61" spans="2:12" hidden="1" x14ac:dyDescent="0.25">
      <c r="B61" s="2"/>
      <c r="C61" s="68" t="s">
        <v>125</v>
      </c>
      <c r="D61" s="68"/>
      <c r="E61" s="3"/>
      <c r="F61" s="36"/>
      <c r="G61" s="36"/>
      <c r="H61" s="36"/>
      <c r="I61" s="34"/>
      <c r="J61" s="35">
        <f>SUM(J59:J60)</f>
        <v>0</v>
      </c>
      <c r="K61" s="34"/>
      <c r="L61" s="34"/>
    </row>
    <row r="62" spans="2:12" x14ac:dyDescent="0.25">
      <c r="B62" s="2"/>
      <c r="C62" s="68" t="s">
        <v>61</v>
      </c>
      <c r="D62" s="68"/>
      <c r="E62" s="3"/>
      <c r="F62" s="36"/>
      <c r="G62" s="36"/>
      <c r="H62" s="36">
        <f>H58+H29+H36</f>
        <v>184461000</v>
      </c>
      <c r="I62" s="35"/>
      <c r="J62" s="35">
        <f>J61+J58+J36+J29</f>
        <v>57487000</v>
      </c>
      <c r="K62" s="34"/>
      <c r="L62" s="35">
        <f>L61+L58+L36+L29</f>
        <v>241948000</v>
      </c>
    </row>
    <row r="63" spans="2:12" ht="13.5" customHeight="1" x14ac:dyDescent="0.25">
      <c r="B63" s="2">
        <v>46</v>
      </c>
      <c r="C63" s="69" t="s">
        <v>62</v>
      </c>
      <c r="D63" s="69"/>
      <c r="E63" s="1" t="s">
        <v>6</v>
      </c>
      <c r="F63" s="17">
        <v>80000</v>
      </c>
      <c r="G63" s="17">
        <v>40</v>
      </c>
      <c r="H63" s="17">
        <f>G63*F63</f>
        <v>3200000</v>
      </c>
      <c r="I63" s="31"/>
      <c r="J63" s="46">
        <f>I63*F63</f>
        <v>0</v>
      </c>
      <c r="K63" s="32">
        <f>G63+I63</f>
        <v>40</v>
      </c>
      <c r="L63" s="32">
        <f>K63*F63</f>
        <v>3200000</v>
      </c>
    </row>
    <row r="64" spans="2:12" x14ac:dyDescent="0.25">
      <c r="B64" s="2">
        <v>47</v>
      </c>
      <c r="C64" s="69" t="s">
        <v>63</v>
      </c>
      <c r="D64" s="69"/>
      <c r="E64" s="1" t="s">
        <v>6</v>
      </c>
      <c r="F64" s="17">
        <v>80000</v>
      </c>
      <c r="G64" s="17">
        <v>0</v>
      </c>
      <c r="H64" s="17">
        <f t="shared" ref="H64:H67" si="14">G64*F64</f>
        <v>0</v>
      </c>
      <c r="I64" s="31"/>
      <c r="J64" s="46">
        <f>I64*F64</f>
        <v>0</v>
      </c>
      <c r="K64" s="32">
        <f t="shared" ref="K64:K67" si="15">G64+I64</f>
        <v>0</v>
      </c>
      <c r="L64" s="32">
        <f t="shared" ref="L64:L67" si="16">K64*F64</f>
        <v>0</v>
      </c>
    </row>
    <row r="65" spans="2:12" x14ac:dyDescent="0.25">
      <c r="B65" s="2">
        <v>48</v>
      </c>
      <c r="C65" s="69" t="s">
        <v>64</v>
      </c>
      <c r="D65" s="69"/>
      <c r="E65" s="1" t="s">
        <v>4</v>
      </c>
      <c r="F65" s="17">
        <v>80000</v>
      </c>
      <c r="G65" s="17">
        <v>1460</v>
      </c>
      <c r="H65" s="17">
        <f t="shared" si="14"/>
        <v>116800000</v>
      </c>
      <c r="I65" s="31">
        <v>92</v>
      </c>
      <c r="J65" s="46">
        <f>I65*F65</f>
        <v>7360000</v>
      </c>
      <c r="K65" s="32">
        <f t="shared" si="15"/>
        <v>1552</v>
      </c>
      <c r="L65" s="32">
        <f t="shared" si="16"/>
        <v>124160000</v>
      </c>
    </row>
    <row r="66" spans="2:12" x14ac:dyDescent="0.25">
      <c r="B66" s="2">
        <v>49</v>
      </c>
      <c r="C66" s="69" t="s">
        <v>65</v>
      </c>
      <c r="D66" s="69"/>
      <c r="E66" s="1" t="s">
        <v>4</v>
      </c>
      <c r="F66" s="17">
        <v>29000</v>
      </c>
      <c r="G66" s="17">
        <v>911</v>
      </c>
      <c r="H66" s="17">
        <f t="shared" si="14"/>
        <v>26419000</v>
      </c>
      <c r="I66" s="31">
        <v>545</v>
      </c>
      <c r="J66" s="46">
        <f>I66*F66</f>
        <v>15805000</v>
      </c>
      <c r="K66" s="32">
        <f t="shared" si="15"/>
        <v>1456</v>
      </c>
      <c r="L66" s="32">
        <f t="shared" si="16"/>
        <v>42224000</v>
      </c>
    </row>
    <row r="67" spans="2:12" x14ac:dyDescent="0.25">
      <c r="B67" s="2">
        <v>50</v>
      </c>
      <c r="C67" s="69" t="s">
        <v>66</v>
      </c>
      <c r="D67" s="69"/>
      <c r="E67" s="1" t="s">
        <v>67</v>
      </c>
      <c r="F67" s="17">
        <v>30000</v>
      </c>
      <c r="G67" s="17">
        <v>0</v>
      </c>
      <c r="H67" s="17">
        <f t="shared" si="14"/>
        <v>0</v>
      </c>
      <c r="I67" s="31"/>
      <c r="J67" s="46">
        <f>I67*F67</f>
        <v>0</v>
      </c>
      <c r="K67" s="32">
        <f t="shared" si="15"/>
        <v>0</v>
      </c>
      <c r="L67" s="32">
        <f t="shared" si="16"/>
        <v>0</v>
      </c>
    </row>
    <row r="68" spans="2:12" x14ac:dyDescent="0.25">
      <c r="B68" s="2"/>
      <c r="C68" s="68" t="s">
        <v>126</v>
      </c>
      <c r="D68" s="68"/>
      <c r="E68" s="6"/>
      <c r="F68" s="36"/>
      <c r="G68" s="36"/>
      <c r="H68" s="36">
        <f>SUM(H63:H67)</f>
        <v>146419000</v>
      </c>
      <c r="I68" s="34"/>
      <c r="J68" s="35">
        <f>SUM(J63:J67)</f>
        <v>23165000</v>
      </c>
      <c r="K68" s="34"/>
      <c r="L68" s="35">
        <f>SUM(L63:L67)</f>
        <v>169584000</v>
      </c>
    </row>
    <row r="69" spans="2:12" x14ac:dyDescent="0.25">
      <c r="B69" s="2">
        <v>51</v>
      </c>
      <c r="C69" s="69" t="s">
        <v>68</v>
      </c>
      <c r="D69" s="69"/>
      <c r="E69" s="1" t="s">
        <v>69</v>
      </c>
      <c r="F69" s="17">
        <v>1200</v>
      </c>
      <c r="G69" s="17">
        <v>12500</v>
      </c>
      <c r="H69" s="17">
        <f>G69*F69</f>
        <v>15000000</v>
      </c>
      <c r="I69" s="31">
        <v>1000</v>
      </c>
      <c r="J69" s="46">
        <f>I69*F69</f>
        <v>1200000</v>
      </c>
      <c r="K69" s="32">
        <f>I69+G69</f>
        <v>13500</v>
      </c>
      <c r="L69" s="32">
        <f>K69*F69</f>
        <v>16200000</v>
      </c>
    </row>
    <row r="70" spans="2:12" x14ac:dyDescent="0.25">
      <c r="B70" s="2">
        <v>52</v>
      </c>
      <c r="C70" s="69" t="s">
        <v>70</v>
      </c>
      <c r="D70" s="69"/>
      <c r="E70" s="1" t="s">
        <v>69</v>
      </c>
      <c r="F70" s="17">
        <v>1200</v>
      </c>
      <c r="G70" s="17">
        <v>6400</v>
      </c>
      <c r="H70" s="17">
        <f t="shared" ref="H70:H73" si="17">G70*F70</f>
        <v>7680000</v>
      </c>
      <c r="I70" s="31">
        <v>4500</v>
      </c>
      <c r="J70" s="46">
        <f>I70*F70</f>
        <v>5400000</v>
      </c>
      <c r="K70" s="32">
        <f t="shared" ref="K70:K73" si="18">I70+G70</f>
        <v>10900</v>
      </c>
      <c r="L70" s="32">
        <f t="shared" ref="L70:L73" si="19">K70*F70</f>
        <v>13080000</v>
      </c>
    </row>
    <row r="71" spans="2:12" x14ac:dyDescent="0.25">
      <c r="B71" s="2">
        <v>53</v>
      </c>
      <c r="C71" s="69" t="s">
        <v>71</v>
      </c>
      <c r="D71" s="69"/>
      <c r="E71" s="1" t="s">
        <v>69</v>
      </c>
      <c r="F71" s="17">
        <v>1200</v>
      </c>
      <c r="G71" s="17">
        <v>10500</v>
      </c>
      <c r="H71" s="17">
        <f t="shared" si="17"/>
        <v>12600000</v>
      </c>
      <c r="I71" s="31">
        <v>2950</v>
      </c>
      <c r="J71" s="46">
        <f>I71*F71</f>
        <v>3540000</v>
      </c>
      <c r="K71" s="32">
        <f t="shared" si="18"/>
        <v>13450</v>
      </c>
      <c r="L71" s="32">
        <f t="shared" si="19"/>
        <v>16140000</v>
      </c>
    </row>
    <row r="72" spans="2:12" x14ac:dyDescent="0.25">
      <c r="B72" s="2">
        <v>54</v>
      </c>
      <c r="C72" s="69" t="s">
        <v>72</v>
      </c>
      <c r="D72" s="69"/>
      <c r="E72" s="1" t="s">
        <v>69</v>
      </c>
      <c r="F72" s="17">
        <v>1200</v>
      </c>
      <c r="G72" s="17">
        <v>9000</v>
      </c>
      <c r="H72" s="17">
        <f t="shared" si="17"/>
        <v>10800000</v>
      </c>
      <c r="I72" s="31">
        <v>3800</v>
      </c>
      <c r="J72" s="46">
        <f>I72*F72</f>
        <v>4560000</v>
      </c>
      <c r="K72" s="32">
        <f t="shared" si="18"/>
        <v>12800</v>
      </c>
      <c r="L72" s="32">
        <f t="shared" si="19"/>
        <v>15360000</v>
      </c>
    </row>
    <row r="73" spans="2:12" x14ac:dyDescent="0.25">
      <c r="B73" s="2">
        <v>55</v>
      </c>
      <c r="C73" s="69" t="s">
        <v>73</v>
      </c>
      <c r="D73" s="69"/>
      <c r="E73" s="1" t="s">
        <v>69</v>
      </c>
      <c r="F73" s="17">
        <v>2800</v>
      </c>
      <c r="G73" s="17">
        <v>0</v>
      </c>
      <c r="H73" s="17">
        <f t="shared" si="17"/>
        <v>0</v>
      </c>
      <c r="I73" s="31"/>
      <c r="J73" s="46">
        <f>I73*F73</f>
        <v>0</v>
      </c>
      <c r="K73" s="32">
        <f t="shared" si="18"/>
        <v>0</v>
      </c>
      <c r="L73" s="32">
        <f t="shared" si="19"/>
        <v>0</v>
      </c>
    </row>
    <row r="74" spans="2:12" x14ac:dyDescent="0.25">
      <c r="B74" s="2"/>
      <c r="C74" s="74" t="s">
        <v>127</v>
      </c>
      <c r="D74" s="74"/>
      <c r="E74" s="10"/>
      <c r="F74" s="21"/>
      <c r="G74" s="21"/>
      <c r="H74" s="21">
        <f>SUM(H69:H73)</f>
        <v>46080000</v>
      </c>
      <c r="I74" s="34"/>
      <c r="J74" s="35">
        <f>SUM(J69:J73)</f>
        <v>14700000</v>
      </c>
      <c r="K74" s="34"/>
      <c r="L74" s="35">
        <f>SUM(L69:L73)</f>
        <v>60780000</v>
      </c>
    </row>
    <row r="75" spans="2:12" x14ac:dyDescent="0.25">
      <c r="B75" s="2"/>
      <c r="C75" s="75" t="s">
        <v>74</v>
      </c>
      <c r="D75" s="75"/>
      <c r="E75" s="37"/>
      <c r="F75" s="36"/>
      <c r="G75" s="36"/>
      <c r="H75" s="36">
        <f>H74+H68+H62+H17</f>
        <v>429840000</v>
      </c>
      <c r="I75" s="34"/>
      <c r="J75" s="35">
        <f>J74+J68+J62+J17</f>
        <v>95352000</v>
      </c>
      <c r="K75" s="34"/>
      <c r="L75" s="35">
        <f>L74+L68+L62+L17</f>
        <v>525192000</v>
      </c>
    </row>
    <row r="76" spans="2:12" x14ac:dyDescent="0.25">
      <c r="B76" s="2">
        <v>56</v>
      </c>
      <c r="C76" s="69" t="s">
        <v>75</v>
      </c>
      <c r="D76" s="69"/>
      <c r="E76" s="1" t="s">
        <v>76</v>
      </c>
      <c r="F76" s="17">
        <v>40000</v>
      </c>
      <c r="G76" s="17">
        <v>0</v>
      </c>
      <c r="H76" s="17">
        <f>G76*F76</f>
        <v>0</v>
      </c>
      <c r="I76" s="31">
        <v>8</v>
      </c>
      <c r="J76" s="46">
        <f>I76*F76</f>
        <v>320000</v>
      </c>
      <c r="K76" s="32">
        <f>G76+I76</f>
        <v>8</v>
      </c>
      <c r="L76" s="46">
        <f>K76*F76</f>
        <v>320000</v>
      </c>
    </row>
    <row r="77" spans="2:12" x14ac:dyDescent="0.25">
      <c r="B77" s="2">
        <f>B76+1</f>
        <v>57</v>
      </c>
      <c r="C77" s="73" t="s">
        <v>77</v>
      </c>
      <c r="D77" s="73"/>
      <c r="E77" s="7" t="s">
        <v>76</v>
      </c>
      <c r="F77" s="17">
        <v>20000</v>
      </c>
      <c r="G77" s="17">
        <v>0</v>
      </c>
      <c r="H77" s="17">
        <f t="shared" ref="H77:H101" si="20">G77*F77</f>
        <v>0</v>
      </c>
      <c r="I77" s="31">
        <v>8</v>
      </c>
      <c r="J77" s="46">
        <f t="shared" ref="J77:J109" si="21">I77*F77</f>
        <v>160000</v>
      </c>
      <c r="K77" s="32">
        <f t="shared" ref="K77:K101" si="22">G77+I77</f>
        <v>8</v>
      </c>
      <c r="L77" s="46">
        <f>K77*F77</f>
        <v>160000</v>
      </c>
    </row>
    <row r="78" spans="2:12" x14ac:dyDescent="0.25">
      <c r="B78" s="2">
        <f t="shared" ref="B78:B101" si="23">B77+1</f>
        <v>58</v>
      </c>
      <c r="C78" s="73" t="s">
        <v>78</v>
      </c>
      <c r="D78" s="73"/>
      <c r="E78" s="7" t="s">
        <v>76</v>
      </c>
      <c r="F78" s="17">
        <v>50000</v>
      </c>
      <c r="G78" s="17">
        <v>0</v>
      </c>
      <c r="H78" s="17">
        <f t="shared" si="20"/>
        <v>0</v>
      </c>
      <c r="I78" s="31"/>
      <c r="J78" s="46">
        <f t="shared" si="21"/>
        <v>0</v>
      </c>
      <c r="K78" s="32">
        <f t="shared" si="22"/>
        <v>0</v>
      </c>
      <c r="L78" s="31"/>
    </row>
    <row r="79" spans="2:12" x14ac:dyDescent="0.25">
      <c r="B79" s="2">
        <f t="shared" si="23"/>
        <v>59</v>
      </c>
      <c r="C79" s="73" t="s">
        <v>133</v>
      </c>
      <c r="D79" s="73"/>
      <c r="E79" s="7" t="s">
        <v>76</v>
      </c>
      <c r="F79" s="17">
        <v>25000</v>
      </c>
      <c r="G79" s="17">
        <v>0</v>
      </c>
      <c r="H79" s="17">
        <f t="shared" si="20"/>
        <v>0</v>
      </c>
      <c r="I79" s="31">
        <v>12</v>
      </c>
      <c r="J79" s="46">
        <f t="shared" si="21"/>
        <v>300000</v>
      </c>
      <c r="K79" s="32">
        <f t="shared" si="22"/>
        <v>12</v>
      </c>
      <c r="L79" s="46">
        <f>K79*F79</f>
        <v>300000</v>
      </c>
    </row>
    <row r="80" spans="2:12" x14ac:dyDescent="0.25">
      <c r="B80" s="2">
        <f t="shared" si="23"/>
        <v>60</v>
      </c>
      <c r="C80" s="73" t="s">
        <v>134</v>
      </c>
      <c r="D80" s="73"/>
      <c r="E80" s="7" t="s">
        <v>76</v>
      </c>
      <c r="F80" s="17">
        <v>22000</v>
      </c>
      <c r="G80" s="17">
        <v>750</v>
      </c>
      <c r="H80" s="17">
        <f t="shared" si="20"/>
        <v>16500000</v>
      </c>
      <c r="I80" s="91">
        <v>853</v>
      </c>
      <c r="J80" s="46">
        <f t="shared" si="21"/>
        <v>18766000</v>
      </c>
      <c r="K80" s="32">
        <f t="shared" si="22"/>
        <v>1603</v>
      </c>
      <c r="L80" s="46">
        <f t="shared" ref="L80:L82" si="24">K80*F80</f>
        <v>35266000</v>
      </c>
    </row>
    <row r="81" spans="2:12" x14ac:dyDescent="0.25">
      <c r="B81" s="2">
        <f t="shared" si="23"/>
        <v>61</v>
      </c>
      <c r="C81" s="73" t="s">
        <v>79</v>
      </c>
      <c r="D81" s="73"/>
      <c r="E81" s="7" t="s">
        <v>76</v>
      </c>
      <c r="F81" s="17">
        <v>16000</v>
      </c>
      <c r="G81" s="17">
        <v>600</v>
      </c>
      <c r="H81" s="17">
        <f t="shared" si="20"/>
        <v>9600000</v>
      </c>
      <c r="I81" s="91">
        <v>853</v>
      </c>
      <c r="J81" s="46">
        <f t="shared" si="21"/>
        <v>13648000</v>
      </c>
      <c r="K81" s="32">
        <f t="shared" si="22"/>
        <v>1453</v>
      </c>
      <c r="L81" s="46">
        <f t="shared" si="24"/>
        <v>23248000</v>
      </c>
    </row>
    <row r="82" spans="2:12" x14ac:dyDescent="0.25">
      <c r="B82" s="2">
        <f t="shared" si="23"/>
        <v>62</v>
      </c>
      <c r="C82" s="73" t="s">
        <v>80</v>
      </c>
      <c r="D82" s="73"/>
      <c r="E82" s="7" t="s">
        <v>76</v>
      </c>
      <c r="F82" s="17">
        <v>16000</v>
      </c>
      <c r="G82" s="17">
        <v>600</v>
      </c>
      <c r="H82" s="17">
        <f t="shared" si="20"/>
        <v>9600000</v>
      </c>
      <c r="I82" s="91">
        <v>853</v>
      </c>
      <c r="J82" s="46">
        <f t="shared" si="21"/>
        <v>13648000</v>
      </c>
      <c r="K82" s="32">
        <f t="shared" si="22"/>
        <v>1453</v>
      </c>
      <c r="L82" s="46">
        <f t="shared" si="24"/>
        <v>23248000</v>
      </c>
    </row>
    <row r="83" spans="2:12" x14ac:dyDescent="0.25">
      <c r="B83" s="2">
        <f t="shared" si="23"/>
        <v>63</v>
      </c>
      <c r="C83" s="73" t="s">
        <v>81</v>
      </c>
      <c r="D83" s="73"/>
      <c r="E83" s="7" t="s">
        <v>76</v>
      </c>
      <c r="F83" s="17">
        <v>18000</v>
      </c>
      <c r="G83" s="17">
        <v>0</v>
      </c>
      <c r="H83" s="17">
        <f t="shared" si="20"/>
        <v>0</v>
      </c>
      <c r="I83" s="91">
        <v>413</v>
      </c>
      <c r="J83" s="46">
        <f t="shared" si="21"/>
        <v>7434000</v>
      </c>
      <c r="K83" s="32">
        <f t="shared" si="22"/>
        <v>413</v>
      </c>
      <c r="L83" s="46">
        <f>K83*F83</f>
        <v>7434000</v>
      </c>
    </row>
    <row r="84" spans="2:12" x14ac:dyDescent="0.25">
      <c r="B84" s="2">
        <f t="shared" si="23"/>
        <v>64</v>
      </c>
      <c r="C84" s="73" t="s">
        <v>82</v>
      </c>
      <c r="D84" s="73"/>
      <c r="E84" s="7" t="s">
        <v>76</v>
      </c>
      <c r="F84" s="17">
        <v>60000</v>
      </c>
      <c r="G84" s="17">
        <v>282</v>
      </c>
      <c r="H84" s="17">
        <f t="shared" si="20"/>
        <v>16920000</v>
      </c>
      <c r="I84" s="91">
        <v>79</v>
      </c>
      <c r="J84" s="46">
        <f t="shared" si="21"/>
        <v>4740000</v>
      </c>
      <c r="K84" s="32">
        <f t="shared" si="22"/>
        <v>361</v>
      </c>
      <c r="L84" s="46">
        <f>K84*F84</f>
        <v>21660000</v>
      </c>
    </row>
    <row r="85" spans="2:12" x14ac:dyDescent="0.25">
      <c r="B85" s="2">
        <f t="shared" si="23"/>
        <v>65</v>
      </c>
      <c r="C85" s="73" t="s">
        <v>83</v>
      </c>
      <c r="D85" s="73"/>
      <c r="E85" s="7" t="s">
        <v>76</v>
      </c>
      <c r="F85" s="17">
        <v>38000</v>
      </c>
      <c r="G85" s="17">
        <v>151</v>
      </c>
      <c r="H85" s="17">
        <f t="shared" si="20"/>
        <v>5738000</v>
      </c>
      <c r="I85" s="91">
        <v>28</v>
      </c>
      <c r="J85" s="46">
        <f t="shared" si="21"/>
        <v>1064000</v>
      </c>
      <c r="K85" s="32">
        <f t="shared" si="22"/>
        <v>179</v>
      </c>
      <c r="L85" s="46">
        <f t="shared" ref="L85:L87" si="25">K85*F85</f>
        <v>6802000</v>
      </c>
    </row>
    <row r="86" spans="2:12" x14ac:dyDescent="0.25">
      <c r="B86" s="2">
        <f t="shared" si="23"/>
        <v>66</v>
      </c>
      <c r="C86" s="73" t="s">
        <v>84</v>
      </c>
      <c r="D86" s="73"/>
      <c r="E86" s="7" t="s">
        <v>76</v>
      </c>
      <c r="F86" s="17">
        <v>45000</v>
      </c>
      <c r="G86" s="17">
        <v>12</v>
      </c>
      <c r="H86" s="17">
        <f t="shared" si="20"/>
        <v>540000</v>
      </c>
      <c r="I86" s="91">
        <v>6</v>
      </c>
      <c r="J86" s="46">
        <f t="shared" si="21"/>
        <v>270000</v>
      </c>
      <c r="K86" s="32">
        <f t="shared" si="22"/>
        <v>18</v>
      </c>
      <c r="L86" s="46">
        <f t="shared" si="25"/>
        <v>810000</v>
      </c>
    </row>
    <row r="87" spans="2:12" x14ac:dyDescent="0.25">
      <c r="B87" s="2">
        <f t="shared" si="23"/>
        <v>67</v>
      </c>
      <c r="C87" s="73" t="s">
        <v>85</v>
      </c>
      <c r="D87" s="73"/>
      <c r="E87" s="7" t="s">
        <v>76</v>
      </c>
      <c r="F87" s="17">
        <v>35000</v>
      </c>
      <c r="G87" s="17">
        <v>65</v>
      </c>
      <c r="H87" s="17">
        <f t="shared" si="20"/>
        <v>2275000</v>
      </c>
      <c r="I87" s="91">
        <v>20</v>
      </c>
      <c r="J87" s="46">
        <f t="shared" si="21"/>
        <v>700000</v>
      </c>
      <c r="K87" s="32">
        <f t="shared" si="22"/>
        <v>85</v>
      </c>
      <c r="L87" s="46">
        <f t="shared" si="25"/>
        <v>2975000</v>
      </c>
    </row>
    <row r="88" spans="2:12" x14ac:dyDescent="0.25">
      <c r="B88" s="2">
        <f t="shared" si="23"/>
        <v>68</v>
      </c>
      <c r="C88" s="73" t="s">
        <v>86</v>
      </c>
      <c r="D88" s="73"/>
      <c r="E88" s="7" t="s">
        <v>76</v>
      </c>
      <c r="F88" s="17">
        <v>300000</v>
      </c>
      <c r="G88" s="17">
        <v>65</v>
      </c>
      <c r="H88" s="17">
        <f t="shared" si="20"/>
        <v>19500000</v>
      </c>
      <c r="I88" s="33"/>
      <c r="J88" s="46">
        <f t="shared" si="21"/>
        <v>0</v>
      </c>
      <c r="K88" s="32">
        <f t="shared" si="22"/>
        <v>65</v>
      </c>
      <c r="L88" s="46">
        <f>K88*F88</f>
        <v>19500000</v>
      </c>
    </row>
    <row r="89" spans="2:12" x14ac:dyDescent="0.25">
      <c r="B89" s="2">
        <f t="shared" si="23"/>
        <v>69</v>
      </c>
      <c r="C89" s="73" t="s">
        <v>87</v>
      </c>
      <c r="D89" s="73"/>
      <c r="E89" s="7" t="s">
        <v>76</v>
      </c>
      <c r="F89" s="17">
        <v>55000</v>
      </c>
      <c r="G89" s="17">
        <v>0</v>
      </c>
      <c r="H89" s="17">
        <f t="shared" si="20"/>
        <v>0</v>
      </c>
      <c r="I89" s="31"/>
      <c r="J89" s="46">
        <f t="shared" si="21"/>
        <v>0</v>
      </c>
      <c r="K89" s="32">
        <f t="shared" si="22"/>
        <v>0</v>
      </c>
      <c r="L89" s="31"/>
    </row>
    <row r="90" spans="2:12" x14ac:dyDescent="0.25">
      <c r="B90" s="2">
        <f t="shared" si="23"/>
        <v>70</v>
      </c>
      <c r="C90" s="69" t="s">
        <v>88</v>
      </c>
      <c r="D90" s="69"/>
      <c r="E90" s="7" t="s">
        <v>76</v>
      </c>
      <c r="F90" s="17">
        <v>100000</v>
      </c>
      <c r="G90" s="17">
        <v>0</v>
      </c>
      <c r="H90" s="17">
        <f t="shared" si="20"/>
        <v>0</v>
      </c>
      <c r="I90" s="31">
        <v>20</v>
      </c>
      <c r="J90" s="46">
        <f t="shared" si="21"/>
        <v>2000000</v>
      </c>
      <c r="K90" s="32">
        <f t="shared" si="22"/>
        <v>20</v>
      </c>
      <c r="L90" s="46">
        <f>K90*F90</f>
        <v>2000000</v>
      </c>
    </row>
    <row r="91" spans="2:12" x14ac:dyDescent="0.25">
      <c r="B91" s="2">
        <f t="shared" si="23"/>
        <v>71</v>
      </c>
      <c r="C91" s="69" t="s">
        <v>89</v>
      </c>
      <c r="D91" s="69"/>
      <c r="E91" s="7" t="s">
        <v>76</v>
      </c>
      <c r="F91" s="17">
        <v>200000</v>
      </c>
      <c r="G91" s="17">
        <v>0</v>
      </c>
      <c r="H91" s="17">
        <f t="shared" si="20"/>
        <v>0</v>
      </c>
      <c r="I91" s="31"/>
      <c r="J91" s="46">
        <f t="shared" si="21"/>
        <v>0</v>
      </c>
      <c r="K91" s="32">
        <f t="shared" si="22"/>
        <v>0</v>
      </c>
      <c r="L91" s="31"/>
    </row>
    <row r="92" spans="2:12" x14ac:dyDescent="0.25">
      <c r="B92" s="2">
        <f t="shared" si="23"/>
        <v>72</v>
      </c>
      <c r="C92" s="69" t="s">
        <v>90</v>
      </c>
      <c r="D92" s="69"/>
      <c r="E92" s="7" t="s">
        <v>76</v>
      </c>
      <c r="F92" s="17">
        <v>56000</v>
      </c>
      <c r="G92" s="17">
        <v>0</v>
      </c>
      <c r="H92" s="17">
        <f t="shared" si="20"/>
        <v>0</v>
      </c>
      <c r="I92" s="31"/>
      <c r="J92" s="46">
        <f t="shared" si="21"/>
        <v>0</v>
      </c>
      <c r="K92" s="32">
        <f t="shared" si="22"/>
        <v>0</v>
      </c>
      <c r="L92" s="31"/>
    </row>
    <row r="93" spans="2:12" x14ac:dyDescent="0.25">
      <c r="B93" s="2">
        <f t="shared" si="23"/>
        <v>73</v>
      </c>
      <c r="C93" s="73" t="s">
        <v>91</v>
      </c>
      <c r="D93" s="73"/>
      <c r="E93" s="7" t="s">
        <v>76</v>
      </c>
      <c r="F93" s="17">
        <v>51500</v>
      </c>
      <c r="G93" s="17">
        <v>0</v>
      </c>
      <c r="H93" s="17">
        <f t="shared" si="20"/>
        <v>0</v>
      </c>
      <c r="I93" s="31">
        <v>23</v>
      </c>
      <c r="J93" s="46">
        <f t="shared" si="21"/>
        <v>1184500</v>
      </c>
      <c r="K93" s="32">
        <f t="shared" si="22"/>
        <v>23</v>
      </c>
      <c r="L93" s="46">
        <f>K93*F93</f>
        <v>1184500</v>
      </c>
    </row>
    <row r="94" spans="2:12" x14ac:dyDescent="0.25">
      <c r="B94" s="2">
        <f t="shared" si="23"/>
        <v>74</v>
      </c>
      <c r="C94" s="69" t="s">
        <v>92</v>
      </c>
      <c r="D94" s="69"/>
      <c r="E94" s="7" t="s">
        <v>76</v>
      </c>
      <c r="F94" s="17">
        <v>48000</v>
      </c>
      <c r="G94" s="17">
        <v>0</v>
      </c>
      <c r="H94" s="17">
        <f t="shared" si="20"/>
        <v>0</v>
      </c>
      <c r="I94" s="31">
        <v>16</v>
      </c>
      <c r="J94" s="46">
        <f t="shared" si="21"/>
        <v>768000</v>
      </c>
      <c r="K94" s="32">
        <f t="shared" si="22"/>
        <v>16</v>
      </c>
      <c r="L94" s="46">
        <f>K94*F94</f>
        <v>768000</v>
      </c>
    </row>
    <row r="95" spans="2:12" x14ac:dyDescent="0.25">
      <c r="B95" s="2">
        <f t="shared" si="23"/>
        <v>75</v>
      </c>
      <c r="C95" s="76" t="s">
        <v>93</v>
      </c>
      <c r="D95" s="8" t="s">
        <v>94</v>
      </c>
      <c r="E95" s="7" t="s">
        <v>38</v>
      </c>
      <c r="F95" s="17">
        <v>32946</v>
      </c>
      <c r="G95" s="17">
        <v>2</v>
      </c>
      <c r="H95" s="17">
        <f t="shared" si="20"/>
        <v>65892</v>
      </c>
      <c r="I95" s="31">
        <v>7</v>
      </c>
      <c r="J95" s="46">
        <f t="shared" si="21"/>
        <v>230622</v>
      </c>
      <c r="K95" s="32">
        <f t="shared" si="22"/>
        <v>9</v>
      </c>
      <c r="L95" s="46">
        <f>K95*F95</f>
        <v>296514</v>
      </c>
    </row>
    <row r="96" spans="2:12" x14ac:dyDescent="0.25">
      <c r="B96" s="2">
        <f t="shared" si="23"/>
        <v>76</v>
      </c>
      <c r="C96" s="76"/>
      <c r="D96" s="8" t="s">
        <v>95</v>
      </c>
      <c r="E96" s="7" t="s">
        <v>38</v>
      </c>
      <c r="F96" s="17">
        <v>246228</v>
      </c>
      <c r="G96" s="17">
        <v>20</v>
      </c>
      <c r="H96" s="17">
        <f t="shared" si="20"/>
        <v>4924560</v>
      </c>
      <c r="I96" s="31">
        <v>8</v>
      </c>
      <c r="J96" s="46">
        <f t="shared" si="21"/>
        <v>1969824</v>
      </c>
      <c r="K96" s="32">
        <f t="shared" si="22"/>
        <v>28</v>
      </c>
      <c r="L96" s="46">
        <f t="shared" ref="L96:L101" si="26">K96*F96</f>
        <v>6894384</v>
      </c>
    </row>
    <row r="97" spans="2:12" x14ac:dyDescent="0.25">
      <c r="B97" s="2">
        <f t="shared" si="23"/>
        <v>77</v>
      </c>
      <c r="C97" s="76"/>
      <c r="D97" s="8" t="s">
        <v>96</v>
      </c>
      <c r="E97" s="7" t="s">
        <v>38</v>
      </c>
      <c r="F97" s="17">
        <v>305949</v>
      </c>
      <c r="G97" s="17">
        <v>0</v>
      </c>
      <c r="H97" s="17">
        <f t="shared" si="20"/>
        <v>0</v>
      </c>
      <c r="I97" s="31"/>
      <c r="J97" s="46">
        <f t="shared" si="21"/>
        <v>0</v>
      </c>
      <c r="K97" s="32">
        <f t="shared" si="22"/>
        <v>0</v>
      </c>
      <c r="L97" s="46">
        <f t="shared" si="26"/>
        <v>0</v>
      </c>
    </row>
    <row r="98" spans="2:12" x14ac:dyDescent="0.25">
      <c r="B98" s="2">
        <f t="shared" si="23"/>
        <v>78</v>
      </c>
      <c r="C98" s="76"/>
      <c r="D98" s="8" t="s">
        <v>97</v>
      </c>
      <c r="E98" s="7" t="s">
        <v>38</v>
      </c>
      <c r="F98" s="17">
        <v>131478</v>
      </c>
      <c r="G98" s="17">
        <v>0</v>
      </c>
      <c r="H98" s="17">
        <f t="shared" si="20"/>
        <v>0</v>
      </c>
      <c r="I98" s="31"/>
      <c r="J98" s="46">
        <f t="shared" si="21"/>
        <v>0</v>
      </c>
      <c r="K98" s="32">
        <f t="shared" si="22"/>
        <v>0</v>
      </c>
      <c r="L98" s="46">
        <f t="shared" si="26"/>
        <v>0</v>
      </c>
    </row>
    <row r="99" spans="2:12" x14ac:dyDescent="0.25">
      <c r="B99" s="2">
        <f t="shared" si="23"/>
        <v>79</v>
      </c>
      <c r="C99" s="69" t="s">
        <v>98</v>
      </c>
      <c r="D99" s="69"/>
      <c r="E99" s="1" t="s">
        <v>76</v>
      </c>
      <c r="F99" s="17">
        <v>68000</v>
      </c>
      <c r="G99" s="17">
        <v>0</v>
      </c>
      <c r="H99" s="17">
        <f t="shared" si="20"/>
        <v>0</v>
      </c>
      <c r="I99" s="31">
        <v>6</v>
      </c>
      <c r="J99" s="46">
        <f t="shared" si="21"/>
        <v>408000</v>
      </c>
      <c r="K99" s="32">
        <f t="shared" si="22"/>
        <v>6</v>
      </c>
      <c r="L99" s="46">
        <f t="shared" si="26"/>
        <v>408000</v>
      </c>
    </row>
    <row r="100" spans="2:12" x14ac:dyDescent="0.25">
      <c r="B100" s="2">
        <f t="shared" si="23"/>
        <v>80</v>
      </c>
      <c r="C100" s="69" t="s">
        <v>99</v>
      </c>
      <c r="D100" s="69"/>
      <c r="E100" s="1" t="s">
        <v>76</v>
      </c>
      <c r="F100" s="17">
        <v>250000</v>
      </c>
      <c r="G100" s="17">
        <v>0</v>
      </c>
      <c r="H100" s="17">
        <f t="shared" si="20"/>
        <v>0</v>
      </c>
      <c r="I100" s="31"/>
      <c r="J100" s="46">
        <f t="shared" si="21"/>
        <v>0</v>
      </c>
      <c r="K100" s="32">
        <f t="shared" si="22"/>
        <v>0</v>
      </c>
      <c r="L100" s="46">
        <f t="shared" si="26"/>
        <v>0</v>
      </c>
    </row>
    <row r="101" spans="2:12" x14ac:dyDescent="0.25">
      <c r="B101" s="2">
        <f t="shared" si="23"/>
        <v>81</v>
      </c>
      <c r="C101" s="69" t="s">
        <v>100</v>
      </c>
      <c r="D101" s="69"/>
      <c r="E101" s="1" t="s">
        <v>76</v>
      </c>
      <c r="F101" s="17">
        <v>360000</v>
      </c>
      <c r="G101" s="17">
        <v>0</v>
      </c>
      <c r="H101" s="17">
        <f t="shared" si="20"/>
        <v>0</v>
      </c>
      <c r="I101" s="31"/>
      <c r="J101" s="46">
        <f t="shared" si="21"/>
        <v>0</v>
      </c>
      <c r="K101" s="32">
        <f t="shared" si="22"/>
        <v>0</v>
      </c>
      <c r="L101" s="46">
        <f t="shared" si="26"/>
        <v>0</v>
      </c>
    </row>
    <row r="102" spans="2:12" x14ac:dyDescent="0.25">
      <c r="B102" s="2"/>
      <c r="C102" s="68" t="s">
        <v>128</v>
      </c>
      <c r="D102" s="68"/>
      <c r="E102" s="3"/>
      <c r="F102" s="18"/>
      <c r="G102" s="18"/>
      <c r="H102" s="18">
        <f>SUM(H76:H101)</f>
        <v>85663452</v>
      </c>
      <c r="I102" s="34"/>
      <c r="J102" s="35">
        <f>SUM(J76:J101)</f>
        <v>67610946</v>
      </c>
      <c r="K102" s="34"/>
      <c r="L102" s="35">
        <f>SUM(L76:L101)</f>
        <v>153274398</v>
      </c>
    </row>
    <row r="103" spans="2:12" x14ac:dyDescent="0.25">
      <c r="B103" s="2">
        <v>82</v>
      </c>
      <c r="C103" s="76" t="s">
        <v>118</v>
      </c>
      <c r="D103" s="9" t="s">
        <v>119</v>
      </c>
      <c r="E103" s="1" t="s">
        <v>76</v>
      </c>
      <c r="F103" s="17">
        <v>9000</v>
      </c>
      <c r="G103" s="17">
        <v>0</v>
      </c>
      <c r="H103" s="17">
        <f>G103*F103</f>
        <v>0</v>
      </c>
      <c r="I103" s="31">
        <v>41</v>
      </c>
      <c r="J103" s="32">
        <f t="shared" si="21"/>
        <v>369000</v>
      </c>
      <c r="K103" s="32">
        <f>G103+I103</f>
        <v>41</v>
      </c>
      <c r="L103" s="46">
        <f>K103*F103</f>
        <v>369000</v>
      </c>
    </row>
    <row r="104" spans="2:12" x14ac:dyDescent="0.25">
      <c r="B104" s="2">
        <v>83</v>
      </c>
      <c r="C104" s="76"/>
      <c r="D104" s="9" t="s">
        <v>120</v>
      </c>
      <c r="E104" s="1" t="s">
        <v>76</v>
      </c>
      <c r="F104" s="17">
        <v>6000</v>
      </c>
      <c r="G104" s="17">
        <v>750</v>
      </c>
      <c r="H104" s="17">
        <f>G104*F104</f>
        <v>4500000</v>
      </c>
      <c r="I104" s="31">
        <v>853</v>
      </c>
      <c r="J104" s="32">
        <f t="shared" si="21"/>
        <v>5118000</v>
      </c>
      <c r="K104" s="32">
        <f>G104+I104</f>
        <v>1603</v>
      </c>
      <c r="L104" s="46">
        <f>K104*F104</f>
        <v>9618000</v>
      </c>
    </row>
    <row r="105" spans="2:12" x14ac:dyDescent="0.25">
      <c r="B105" s="2"/>
      <c r="C105" s="68" t="s">
        <v>129</v>
      </c>
      <c r="D105" s="68"/>
      <c r="E105" s="3"/>
      <c r="F105" s="18"/>
      <c r="G105" s="18"/>
      <c r="H105" s="18">
        <f>SUM(H103:H104)</f>
        <v>4500000</v>
      </c>
      <c r="I105" s="34"/>
      <c r="J105" s="35">
        <f>SUM(J103:J104)</f>
        <v>5487000</v>
      </c>
      <c r="K105" s="34"/>
      <c r="L105" s="35">
        <f>SUM(L103:L104)</f>
        <v>9987000</v>
      </c>
    </row>
    <row r="106" spans="2:12" x14ac:dyDescent="0.25">
      <c r="B106" s="2"/>
      <c r="C106" s="68" t="s">
        <v>101</v>
      </c>
      <c r="D106" s="68"/>
      <c r="E106" s="3"/>
      <c r="F106" s="18"/>
      <c r="G106" s="18"/>
      <c r="H106" s="18">
        <f>H105+H102</f>
        <v>90163452</v>
      </c>
      <c r="I106" s="34"/>
      <c r="J106" s="35">
        <f>J105+J102</f>
        <v>73097946</v>
      </c>
      <c r="K106" s="34"/>
      <c r="L106" s="35">
        <f>L105+L102</f>
        <v>163261398</v>
      </c>
    </row>
    <row r="107" spans="2:12" x14ac:dyDescent="0.25">
      <c r="B107" s="2">
        <v>84</v>
      </c>
      <c r="C107" s="79" t="s">
        <v>114</v>
      </c>
      <c r="D107" s="79"/>
      <c r="E107" s="1" t="s">
        <v>117</v>
      </c>
      <c r="F107" s="20">
        <v>182100</v>
      </c>
      <c r="G107" s="20">
        <v>2</v>
      </c>
      <c r="H107" s="20">
        <f>G107*F107</f>
        <v>364200</v>
      </c>
      <c r="I107" s="31"/>
      <c r="J107" s="32">
        <f t="shared" si="21"/>
        <v>0</v>
      </c>
      <c r="K107" s="32">
        <f>G107+I107</f>
        <v>2</v>
      </c>
      <c r="L107" s="32">
        <f>K107*F107</f>
        <v>364200</v>
      </c>
    </row>
    <row r="108" spans="2:12" x14ac:dyDescent="0.25">
      <c r="B108" s="2">
        <v>85</v>
      </c>
      <c r="C108" s="79" t="s">
        <v>115</v>
      </c>
      <c r="D108" s="79"/>
      <c r="E108" s="1" t="s">
        <v>117</v>
      </c>
      <c r="F108" s="20">
        <v>182100</v>
      </c>
      <c r="G108" s="20">
        <v>2</v>
      </c>
      <c r="H108" s="20">
        <f t="shared" ref="H108:H109" si="27">G108*F108</f>
        <v>364200</v>
      </c>
      <c r="I108" s="31"/>
      <c r="J108" s="32">
        <f t="shared" si="21"/>
        <v>0</v>
      </c>
      <c r="K108" s="32">
        <f t="shared" ref="K108:K109" si="28">G108+I108</f>
        <v>2</v>
      </c>
      <c r="L108" s="32">
        <f t="shared" ref="L108:L109" si="29">K108*F108</f>
        <v>364200</v>
      </c>
    </row>
    <row r="109" spans="2:12" x14ac:dyDescent="0.25">
      <c r="B109" s="2">
        <v>86</v>
      </c>
      <c r="C109" s="79" t="s">
        <v>116</v>
      </c>
      <c r="D109" s="79"/>
      <c r="E109" s="1" t="s">
        <v>117</v>
      </c>
      <c r="F109" s="20">
        <v>137500</v>
      </c>
      <c r="G109" s="20">
        <v>1</v>
      </c>
      <c r="H109" s="20">
        <f t="shared" si="27"/>
        <v>137500</v>
      </c>
      <c r="I109" s="31"/>
      <c r="J109" s="32">
        <f t="shared" si="21"/>
        <v>0</v>
      </c>
      <c r="K109" s="32">
        <f t="shared" si="28"/>
        <v>1</v>
      </c>
      <c r="L109" s="32">
        <f t="shared" si="29"/>
        <v>137500</v>
      </c>
    </row>
    <row r="110" spans="2:12" x14ac:dyDescent="0.25">
      <c r="B110" s="2"/>
      <c r="C110" s="68" t="s">
        <v>135</v>
      </c>
      <c r="D110" s="68"/>
      <c r="E110" s="3"/>
      <c r="F110" s="19"/>
      <c r="G110" s="19"/>
      <c r="H110" s="19">
        <f>SUM(H107:H109)</f>
        <v>865900</v>
      </c>
      <c r="I110" s="34"/>
      <c r="J110" s="35">
        <f>SUM(J107:J109)</f>
        <v>0</v>
      </c>
      <c r="K110" s="34"/>
      <c r="L110" s="35">
        <f>SUM(L107:L109)</f>
        <v>865900</v>
      </c>
    </row>
    <row r="111" spans="2:12" x14ac:dyDescent="0.25">
      <c r="B111" s="2">
        <v>87</v>
      </c>
      <c r="C111" s="69" t="s">
        <v>102</v>
      </c>
      <c r="D111" s="69"/>
      <c r="E111" s="1" t="s">
        <v>103</v>
      </c>
      <c r="F111" s="17"/>
      <c r="G111" s="17"/>
      <c r="H111" s="32">
        <v>1281000</v>
      </c>
      <c r="I111" s="31"/>
      <c r="J111" s="32"/>
      <c r="K111" s="31"/>
      <c r="L111" s="32">
        <f>H111+J111</f>
        <v>1281000</v>
      </c>
    </row>
    <row r="112" spans="2:12" x14ac:dyDescent="0.25">
      <c r="B112" s="2">
        <v>88</v>
      </c>
      <c r="C112" s="69" t="s">
        <v>104</v>
      </c>
      <c r="D112" s="69"/>
      <c r="E112" s="1" t="s">
        <v>103</v>
      </c>
      <c r="F112" s="17"/>
      <c r="G112" s="17"/>
      <c r="H112" s="32">
        <v>320000</v>
      </c>
      <c r="I112" s="31"/>
      <c r="J112" s="32"/>
      <c r="K112" s="31"/>
      <c r="L112" s="32">
        <f t="shared" ref="L112:L116" si="30">H112+J112</f>
        <v>320000</v>
      </c>
    </row>
    <row r="113" spans="2:12" x14ac:dyDescent="0.25">
      <c r="B113" s="2">
        <v>89</v>
      </c>
      <c r="C113" s="69" t="s">
        <v>105</v>
      </c>
      <c r="D113" s="69"/>
      <c r="E113" s="1" t="s">
        <v>103</v>
      </c>
      <c r="F113" s="17"/>
      <c r="G113" s="17"/>
      <c r="H113" s="32">
        <v>500000</v>
      </c>
      <c r="I113" s="31"/>
      <c r="J113" s="32"/>
      <c r="K113" s="31"/>
      <c r="L113" s="32">
        <f t="shared" si="30"/>
        <v>500000</v>
      </c>
    </row>
    <row r="114" spans="2:12" x14ac:dyDescent="0.25">
      <c r="B114" s="2">
        <v>90</v>
      </c>
      <c r="C114" s="69" t="s">
        <v>106</v>
      </c>
      <c r="D114" s="69"/>
      <c r="E114" s="1" t="s">
        <v>103</v>
      </c>
      <c r="F114" s="17"/>
      <c r="G114" s="17"/>
      <c r="H114" s="32">
        <v>0</v>
      </c>
      <c r="I114" s="31"/>
      <c r="J114" s="32"/>
      <c r="K114" s="31"/>
      <c r="L114" s="32">
        <f t="shared" si="30"/>
        <v>0</v>
      </c>
    </row>
    <row r="115" spans="2:12" x14ac:dyDescent="0.25">
      <c r="B115" s="2">
        <v>91</v>
      </c>
      <c r="C115" s="69" t="s">
        <v>107</v>
      </c>
      <c r="D115" s="69"/>
      <c r="E115" s="1" t="s">
        <v>103</v>
      </c>
      <c r="F115" s="17"/>
      <c r="G115" s="17"/>
      <c r="H115" s="32">
        <v>1450000</v>
      </c>
      <c r="I115" s="31"/>
      <c r="J115" s="32"/>
      <c r="K115" s="31"/>
      <c r="L115" s="32">
        <f t="shared" si="30"/>
        <v>1450000</v>
      </c>
    </row>
    <row r="116" spans="2:12" x14ac:dyDescent="0.25">
      <c r="B116" s="2">
        <v>92</v>
      </c>
      <c r="C116" s="69" t="s">
        <v>108</v>
      </c>
      <c r="D116" s="69"/>
      <c r="E116" s="1" t="s">
        <v>103</v>
      </c>
      <c r="F116" s="17"/>
      <c r="G116" s="17"/>
      <c r="H116" s="32">
        <v>2000000</v>
      </c>
      <c r="I116" s="31"/>
      <c r="J116" s="32"/>
      <c r="K116" s="31"/>
      <c r="L116" s="32">
        <f t="shared" si="30"/>
        <v>2000000</v>
      </c>
    </row>
    <row r="117" spans="2:12" x14ac:dyDescent="0.25">
      <c r="B117" s="2">
        <v>93</v>
      </c>
      <c r="C117" s="69" t="s">
        <v>132</v>
      </c>
      <c r="D117" s="69"/>
      <c r="E117" s="1" t="s">
        <v>109</v>
      </c>
      <c r="F117" s="17">
        <v>59000</v>
      </c>
      <c r="G117" s="17">
        <v>432</v>
      </c>
      <c r="H117" s="32">
        <f>G117*F117</f>
        <v>25488000</v>
      </c>
      <c r="I117" s="31">
        <v>72</v>
      </c>
      <c r="J117" s="32">
        <f>F117*I117</f>
        <v>4248000</v>
      </c>
      <c r="K117" s="32">
        <f>G117+I117</f>
        <v>504</v>
      </c>
      <c r="L117" s="32">
        <f t="shared" ref="L117" si="31">K117*F117</f>
        <v>29736000</v>
      </c>
    </row>
    <row r="118" spans="2:12" x14ac:dyDescent="0.25">
      <c r="B118" s="2"/>
      <c r="C118" s="68" t="s">
        <v>130</v>
      </c>
      <c r="D118" s="68"/>
      <c r="E118" s="3"/>
      <c r="F118" s="18"/>
      <c r="G118" s="18"/>
      <c r="H118" s="18">
        <f>SUM(H111:H117)</f>
        <v>31039000</v>
      </c>
      <c r="I118" s="34"/>
      <c r="J118" s="35">
        <f>SUM(J111:J117)</f>
        <v>4248000</v>
      </c>
      <c r="K118" s="34"/>
      <c r="L118" s="35">
        <f>SUM(L111:L117)</f>
        <v>35287000</v>
      </c>
    </row>
    <row r="119" spans="2:12" x14ac:dyDescent="0.25">
      <c r="B119" s="2"/>
      <c r="C119" s="74" t="s">
        <v>110</v>
      </c>
      <c r="D119" s="74"/>
      <c r="E119" s="10"/>
      <c r="F119" s="21"/>
      <c r="G119" s="21"/>
      <c r="H119" s="21">
        <f>H118+H110+H106</f>
        <v>122068352</v>
      </c>
      <c r="I119" s="34"/>
      <c r="J119" s="35">
        <f>J118+J110+J106</f>
        <v>77345946</v>
      </c>
      <c r="K119" s="34"/>
      <c r="L119" s="35">
        <f>L118+L110+L106</f>
        <v>199414298</v>
      </c>
    </row>
    <row r="120" spans="2:12" x14ac:dyDescent="0.25">
      <c r="B120" s="2">
        <v>94</v>
      </c>
      <c r="C120" s="69" t="s">
        <v>111</v>
      </c>
      <c r="D120" s="69"/>
      <c r="E120" s="1"/>
      <c r="F120" s="17"/>
      <c r="G120" s="17"/>
      <c r="H120" s="17"/>
      <c r="I120" s="31"/>
      <c r="J120" s="31"/>
      <c r="K120" s="31"/>
      <c r="L120" s="31"/>
    </row>
    <row r="121" spans="2:12" x14ac:dyDescent="0.25">
      <c r="B121" s="2"/>
      <c r="C121" s="75" t="s">
        <v>112</v>
      </c>
      <c r="D121" s="75"/>
      <c r="E121" s="10"/>
      <c r="F121" s="21"/>
      <c r="G121" s="21"/>
      <c r="H121" s="21">
        <f>H119+H75</f>
        <v>551908352</v>
      </c>
      <c r="I121" s="34"/>
      <c r="J121" s="35">
        <f>J119+J75</f>
        <v>172697946</v>
      </c>
      <c r="K121" s="34"/>
      <c r="L121" s="35">
        <f>L119+L75</f>
        <v>724606298</v>
      </c>
    </row>
    <row r="122" spans="2:12" x14ac:dyDescent="0.25">
      <c r="B122" s="2">
        <v>95</v>
      </c>
      <c r="C122" s="69" t="s">
        <v>113</v>
      </c>
      <c r="D122" s="69"/>
      <c r="E122" s="1"/>
      <c r="F122" s="17"/>
      <c r="G122" s="17"/>
      <c r="H122" s="17">
        <f>H121*0.1</f>
        <v>55190835.200000003</v>
      </c>
      <c r="I122" s="31"/>
      <c r="J122" s="42">
        <f>J121*0.1</f>
        <v>17269794.600000001</v>
      </c>
      <c r="K122" s="31"/>
      <c r="L122" s="42">
        <f>L121*0.1</f>
        <v>72460629.799999997</v>
      </c>
    </row>
    <row r="123" spans="2:12" x14ac:dyDescent="0.25">
      <c r="B123" s="1"/>
      <c r="C123" s="75"/>
      <c r="D123" s="75"/>
      <c r="E123" s="10"/>
      <c r="F123" s="21"/>
      <c r="G123" s="21"/>
      <c r="H123" s="21">
        <f>H121+H122</f>
        <v>607099187.20000005</v>
      </c>
      <c r="I123" s="38"/>
      <c r="J123" s="43">
        <f>J121+J122</f>
        <v>189967740.59999999</v>
      </c>
      <c r="K123" s="34"/>
      <c r="L123" s="43">
        <f>L121+L122</f>
        <v>797066927.79999995</v>
      </c>
    </row>
    <row r="124" spans="2:12" ht="13.8" customHeight="1" x14ac:dyDescent="0.25"/>
    <row r="125" spans="2:12" ht="13.5" customHeight="1" x14ac:dyDescent="0.25">
      <c r="C125" s="22" t="s">
        <v>139</v>
      </c>
      <c r="D125" s="23"/>
      <c r="E125" s="23"/>
      <c r="F125" s="23"/>
      <c r="G125" s="23"/>
      <c r="H125" s="23"/>
    </row>
    <row r="126" spans="2:12" x14ac:dyDescent="0.25">
      <c r="C126" s="23"/>
      <c r="D126" s="24" t="s">
        <v>144</v>
      </c>
      <c r="E126" s="24"/>
      <c r="F126" s="23"/>
      <c r="G126" s="23"/>
      <c r="H126" s="23"/>
      <c r="K126" s="11" t="s">
        <v>153</v>
      </c>
    </row>
    <row r="127" spans="2:12" ht="2.25" customHeight="1" x14ac:dyDescent="0.25">
      <c r="C127" s="23"/>
      <c r="D127" s="24"/>
      <c r="E127" s="24"/>
      <c r="F127" s="23"/>
      <c r="G127" s="23"/>
      <c r="H127" s="23"/>
    </row>
    <row r="128" spans="2:12" x14ac:dyDescent="0.25">
      <c r="C128" s="23"/>
      <c r="D128" s="24" t="s">
        <v>140</v>
      </c>
      <c r="E128" s="24"/>
      <c r="F128" s="23"/>
      <c r="G128" s="23"/>
      <c r="H128" s="23"/>
      <c r="K128" s="11" t="s">
        <v>154</v>
      </c>
    </row>
    <row r="129" spans="3:11" ht="3" customHeight="1" x14ac:dyDescent="0.25">
      <c r="C129" s="23"/>
      <c r="D129" s="25"/>
      <c r="E129" s="26"/>
      <c r="F129" s="23"/>
      <c r="G129" s="23"/>
      <c r="H129" s="23"/>
    </row>
    <row r="130" spans="3:11" x14ac:dyDescent="0.25">
      <c r="C130" s="23"/>
      <c r="D130" s="24" t="s">
        <v>141</v>
      </c>
      <c r="E130" s="24"/>
      <c r="F130" s="23"/>
      <c r="G130" s="23"/>
      <c r="H130" s="23"/>
      <c r="K130" s="11" t="s">
        <v>155</v>
      </c>
    </row>
    <row r="131" spans="3:11" ht="6.75" customHeight="1" x14ac:dyDescent="0.25">
      <c r="C131" s="27"/>
      <c r="D131" s="27"/>
      <c r="E131" s="27"/>
      <c r="F131" s="27"/>
      <c r="G131" s="27"/>
      <c r="H131" s="27"/>
    </row>
    <row r="132" spans="3:11" x14ac:dyDescent="0.25">
      <c r="C132" s="22" t="s">
        <v>142</v>
      </c>
      <c r="D132" s="23" t="s">
        <v>145</v>
      </c>
      <c r="K132" s="11" t="s">
        <v>156</v>
      </c>
    </row>
    <row r="133" spans="3:11" ht="5.25" customHeight="1" x14ac:dyDescent="0.25">
      <c r="C133" s="22"/>
      <c r="D133" s="27"/>
      <c r="E133" s="27"/>
    </row>
    <row r="134" spans="3:11" x14ac:dyDescent="0.25">
      <c r="C134" s="28" t="s">
        <v>143</v>
      </c>
      <c r="D134" s="41"/>
      <c r="E134" s="27"/>
    </row>
    <row r="135" spans="3:11" ht="6.75" customHeight="1" x14ac:dyDescent="0.25">
      <c r="C135" s="22"/>
      <c r="D135" s="27"/>
      <c r="E135" s="27"/>
    </row>
    <row r="136" spans="3:11" x14ac:dyDescent="0.25">
      <c r="C136" s="27"/>
      <c r="D136" s="11" t="s">
        <v>151</v>
      </c>
      <c r="K136" s="11" t="s">
        <v>157</v>
      </c>
    </row>
    <row r="137" spans="3:11" x14ac:dyDescent="0.25">
      <c r="D137" s="11" t="s">
        <v>152</v>
      </c>
      <c r="K137" s="11" t="s">
        <v>158</v>
      </c>
    </row>
  </sheetData>
  <mergeCells count="122">
    <mergeCell ref="C123:D123"/>
    <mergeCell ref="G9:H9"/>
    <mergeCell ref="C117:D117"/>
    <mergeCell ref="C118:D118"/>
    <mergeCell ref="C119:D119"/>
    <mergeCell ref="C120:D120"/>
    <mergeCell ref="C121:D121"/>
    <mergeCell ref="C122:D122"/>
    <mergeCell ref="C111:D111"/>
    <mergeCell ref="C112:D112"/>
    <mergeCell ref="C113:D113"/>
    <mergeCell ref="C114:D114"/>
    <mergeCell ref="C115:D115"/>
    <mergeCell ref="C116:D116"/>
    <mergeCell ref="C105:D105"/>
    <mergeCell ref="C106:D106"/>
    <mergeCell ref="C107:D107"/>
    <mergeCell ref="C108:D108"/>
    <mergeCell ref="C109:D109"/>
    <mergeCell ref="C110:D110"/>
    <mergeCell ref="C95:C98"/>
    <mergeCell ref="C99:D99"/>
    <mergeCell ref="C100:D100"/>
    <mergeCell ref="C101:D101"/>
    <mergeCell ref="C102:D102"/>
    <mergeCell ref="C103:C104"/>
    <mergeCell ref="C89:D89"/>
    <mergeCell ref="C90:D90"/>
    <mergeCell ref="C91:D91"/>
    <mergeCell ref="C92:D92"/>
    <mergeCell ref="C93:D93"/>
    <mergeCell ref="C94:D94"/>
    <mergeCell ref="C83:D83"/>
    <mergeCell ref="C84:D84"/>
    <mergeCell ref="C85:D85"/>
    <mergeCell ref="C86:D86"/>
    <mergeCell ref="C87:D87"/>
    <mergeCell ref="C88:D88"/>
    <mergeCell ref="C77:D77"/>
    <mergeCell ref="C78:D78"/>
    <mergeCell ref="C79:D79"/>
    <mergeCell ref="C80:D80"/>
    <mergeCell ref="C81:D81"/>
    <mergeCell ref="C82:D82"/>
    <mergeCell ref="C71:D71"/>
    <mergeCell ref="C72:D72"/>
    <mergeCell ref="C73:D73"/>
    <mergeCell ref="C74:D74"/>
    <mergeCell ref="C75:D75"/>
    <mergeCell ref="C76:D76"/>
    <mergeCell ref="C65:D65"/>
    <mergeCell ref="C66:D66"/>
    <mergeCell ref="C67:D67"/>
    <mergeCell ref="C68:D68"/>
    <mergeCell ref="C69:D69"/>
    <mergeCell ref="C70:D70"/>
    <mergeCell ref="C59:D59"/>
    <mergeCell ref="C60:D60"/>
    <mergeCell ref="C61:D61"/>
    <mergeCell ref="C62:D62"/>
    <mergeCell ref="C63:D63"/>
    <mergeCell ref="C64:D64"/>
    <mergeCell ref="C53:D53"/>
    <mergeCell ref="C54:D54"/>
    <mergeCell ref="C55:D55"/>
    <mergeCell ref="C56:D56"/>
    <mergeCell ref="C57:D57"/>
    <mergeCell ref="C58:D58"/>
    <mergeCell ref="C47:D47"/>
    <mergeCell ref="C48:D48"/>
    <mergeCell ref="C49:D49"/>
    <mergeCell ref="C50:D50"/>
    <mergeCell ref="C51:D51"/>
    <mergeCell ref="C52:D52"/>
    <mergeCell ref="C41:D41"/>
    <mergeCell ref="C42:D42"/>
    <mergeCell ref="C43:D43"/>
    <mergeCell ref="C44:D44"/>
    <mergeCell ref="C45:D45"/>
    <mergeCell ref="C46:D46"/>
    <mergeCell ref="C35:D35"/>
    <mergeCell ref="C36:D36"/>
    <mergeCell ref="C37:D37"/>
    <mergeCell ref="C38:D38"/>
    <mergeCell ref="C39:D39"/>
    <mergeCell ref="C40:D40"/>
    <mergeCell ref="C29:D29"/>
    <mergeCell ref="C30:D30"/>
    <mergeCell ref="C31:D31"/>
    <mergeCell ref="C32:D32"/>
    <mergeCell ref="C33:D33"/>
    <mergeCell ref="C34:D34"/>
    <mergeCell ref="C23:D23"/>
    <mergeCell ref="C24:D24"/>
    <mergeCell ref="C25:D25"/>
    <mergeCell ref="C26:D26"/>
    <mergeCell ref="C27:D27"/>
    <mergeCell ref="C28:D28"/>
    <mergeCell ref="C17:D17"/>
    <mergeCell ref="C18:D18"/>
    <mergeCell ref="C19:D19"/>
    <mergeCell ref="C20:D20"/>
    <mergeCell ref="C21:D21"/>
    <mergeCell ref="C22:D22"/>
    <mergeCell ref="C11:D11"/>
    <mergeCell ref="C12:D12"/>
    <mergeCell ref="C13:D13"/>
    <mergeCell ref="C14:D14"/>
    <mergeCell ref="C15:D15"/>
    <mergeCell ref="C16:D16"/>
    <mergeCell ref="B9:B10"/>
    <mergeCell ref="C9:D10"/>
    <mergeCell ref="E9:E10"/>
    <mergeCell ref="F9:F10"/>
    <mergeCell ref="I9:J9"/>
    <mergeCell ref="K9:L9"/>
    <mergeCell ref="B1:L1"/>
    <mergeCell ref="B2:L2"/>
    <mergeCell ref="B3:F3"/>
    <mergeCell ref="D4:J4"/>
    <mergeCell ref="E5:L5"/>
    <mergeCell ref="J6:L6"/>
  </mergeCells>
  <pageMargins left="0.7" right="0.7" top="0.56000000000000005" bottom="0.21" header="0.3" footer="0.12"/>
  <pageSetup paperSize="9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E7443-A08A-4C7C-A640-E316EDDB768B}">
  <sheetPr>
    <pageSetUpPr fitToPage="1"/>
  </sheetPr>
  <dimension ref="B1:L137"/>
  <sheetViews>
    <sheetView topLeftCell="B88" workbookViewId="0">
      <selection activeCell="K12" sqref="K12:L123"/>
    </sheetView>
  </sheetViews>
  <sheetFormatPr defaultColWidth="8.88671875" defaultRowHeight="13.2" x14ac:dyDescent="0.25"/>
  <cols>
    <col min="1" max="1" width="8.88671875" style="11"/>
    <col min="2" max="2" width="4.33203125" style="11" bestFit="1" customWidth="1"/>
    <col min="3" max="3" width="8.88671875" style="11"/>
    <col min="4" max="4" width="34.5546875" style="11" customWidth="1"/>
    <col min="5" max="5" width="10.109375" style="11" bestFit="1" customWidth="1"/>
    <col min="6" max="6" width="10.33203125" style="11" bestFit="1" customWidth="1"/>
    <col min="7" max="7" width="10.33203125" style="11" hidden="1" customWidth="1"/>
    <col min="8" max="8" width="11.44140625" style="11" hidden="1" customWidth="1"/>
    <col min="9" max="9" width="8.88671875" style="11" customWidth="1"/>
    <col min="10" max="10" width="12.88671875" style="11" bestFit="1" customWidth="1"/>
    <col min="11" max="11" width="8.88671875" style="11"/>
    <col min="12" max="12" width="12.88671875" style="11" bestFit="1" customWidth="1"/>
    <col min="13" max="16384" width="8.88671875" style="11"/>
  </cols>
  <sheetData>
    <row r="1" spans="2:12" x14ac:dyDescent="0.25">
      <c r="B1" s="64" t="s">
        <v>136</v>
      </c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2:12" x14ac:dyDescent="0.25">
      <c r="B2" s="65" t="s">
        <v>162</v>
      </c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2:12" ht="7.2" customHeight="1" x14ac:dyDescent="0.25">
      <c r="B3" s="65"/>
      <c r="C3" s="65"/>
      <c r="D3" s="65"/>
      <c r="E3" s="65"/>
      <c r="F3" s="65"/>
      <c r="G3" s="29"/>
      <c r="H3" s="29"/>
    </row>
    <row r="4" spans="2:12" ht="27.75" customHeight="1" x14ac:dyDescent="0.25">
      <c r="C4" s="44"/>
      <c r="D4" s="66" t="s">
        <v>166</v>
      </c>
      <c r="E4" s="66"/>
      <c r="F4" s="66"/>
      <c r="G4" s="66"/>
      <c r="H4" s="66"/>
      <c r="I4" s="66"/>
      <c r="J4" s="66"/>
      <c r="K4" s="44"/>
      <c r="L4" s="44"/>
    </row>
    <row r="5" spans="2:12" ht="11.25" customHeight="1" x14ac:dyDescent="0.25">
      <c r="B5" s="15"/>
      <c r="C5" s="15"/>
      <c r="D5" s="15"/>
      <c r="E5" s="65" t="s">
        <v>165</v>
      </c>
      <c r="F5" s="65"/>
      <c r="G5" s="65"/>
      <c r="H5" s="65"/>
      <c r="I5" s="65"/>
      <c r="J5" s="65"/>
      <c r="K5" s="65"/>
      <c r="L5" s="65"/>
    </row>
    <row r="6" spans="2:12" ht="12" customHeight="1" x14ac:dyDescent="0.25">
      <c r="B6" s="15"/>
      <c r="C6" s="15"/>
      <c r="D6" s="15"/>
      <c r="E6" s="29"/>
      <c r="F6" s="29"/>
      <c r="G6" s="29"/>
      <c r="H6" s="29"/>
      <c r="I6" s="29"/>
      <c r="J6" s="67" t="s">
        <v>160</v>
      </c>
      <c r="K6" s="67"/>
      <c r="L6" s="67"/>
    </row>
    <row r="7" spans="2:12" x14ac:dyDescent="0.25">
      <c r="B7" s="12"/>
      <c r="C7" s="11" t="s">
        <v>167</v>
      </c>
      <c r="D7" s="13"/>
      <c r="E7" s="14"/>
    </row>
    <row r="8" spans="2:12" ht="6" customHeight="1" x14ac:dyDescent="0.25">
      <c r="B8" s="12"/>
      <c r="D8" s="13"/>
      <c r="E8" s="14"/>
    </row>
    <row r="9" spans="2:12" x14ac:dyDescent="0.25">
      <c r="B9" s="53" t="s">
        <v>0</v>
      </c>
      <c r="C9" s="55" t="s">
        <v>1</v>
      </c>
      <c r="D9" s="56"/>
      <c r="E9" s="59" t="s">
        <v>2</v>
      </c>
      <c r="F9" s="61" t="s">
        <v>137</v>
      </c>
      <c r="G9" s="47"/>
      <c r="H9" s="47"/>
      <c r="I9" s="62" t="s">
        <v>146</v>
      </c>
      <c r="J9" s="62"/>
      <c r="K9" s="63" t="s">
        <v>147</v>
      </c>
      <c r="L9" s="63"/>
    </row>
    <row r="10" spans="2:12" x14ac:dyDescent="0.25">
      <c r="B10" s="54"/>
      <c r="C10" s="57"/>
      <c r="D10" s="58"/>
      <c r="E10" s="60"/>
      <c r="F10" s="61"/>
      <c r="G10" s="47"/>
      <c r="H10" s="47"/>
      <c r="I10" s="10" t="s">
        <v>148</v>
      </c>
      <c r="J10" s="10" t="s">
        <v>149</v>
      </c>
      <c r="K10" s="10" t="s">
        <v>148</v>
      </c>
      <c r="L10" s="10" t="s">
        <v>150</v>
      </c>
    </row>
    <row r="11" spans="2:12" x14ac:dyDescent="0.25">
      <c r="B11" s="2">
        <v>0</v>
      </c>
      <c r="C11" s="70">
        <v>1</v>
      </c>
      <c r="D11" s="70"/>
      <c r="E11" s="2">
        <v>2</v>
      </c>
      <c r="F11" s="2">
        <v>3</v>
      </c>
      <c r="G11" s="2"/>
      <c r="H11" s="2"/>
      <c r="I11" s="33">
        <v>4</v>
      </c>
      <c r="J11" s="33">
        <v>5</v>
      </c>
      <c r="K11" s="33">
        <v>6</v>
      </c>
      <c r="L11" s="33">
        <v>7</v>
      </c>
    </row>
    <row r="12" spans="2:12" x14ac:dyDescent="0.25">
      <c r="B12" s="2">
        <v>1</v>
      </c>
      <c r="C12" s="69" t="s">
        <v>3</v>
      </c>
      <c r="D12" s="69"/>
      <c r="E12" s="1" t="s">
        <v>4</v>
      </c>
      <c r="F12" s="16">
        <v>80000</v>
      </c>
      <c r="G12" s="16">
        <v>110</v>
      </c>
      <c r="H12" s="16">
        <v>8800000</v>
      </c>
      <c r="I12" s="31"/>
      <c r="J12" s="32">
        <f>I12*F12</f>
        <v>0</v>
      </c>
      <c r="K12" s="32">
        <f>G12+I12</f>
        <v>110</v>
      </c>
      <c r="L12" s="32">
        <f>K12*F12</f>
        <v>8800000</v>
      </c>
    </row>
    <row r="13" spans="2:12" x14ac:dyDescent="0.25">
      <c r="B13" s="2">
        <v>2</v>
      </c>
      <c r="C13" s="71" t="s">
        <v>5</v>
      </c>
      <c r="D13" s="71"/>
      <c r="E13" s="1" t="s">
        <v>6</v>
      </c>
      <c r="F13" s="16">
        <v>80000</v>
      </c>
      <c r="G13" s="16">
        <v>0</v>
      </c>
      <c r="H13" s="16">
        <v>0</v>
      </c>
      <c r="I13" s="31"/>
      <c r="J13" s="32">
        <f>I13*F13</f>
        <v>0</v>
      </c>
      <c r="K13" s="32">
        <f t="shared" ref="K13:K16" si="0">G13+I13</f>
        <v>0</v>
      </c>
      <c r="L13" s="32">
        <f t="shared" ref="L13:L16" si="1">K13*F13</f>
        <v>0</v>
      </c>
    </row>
    <row r="14" spans="2:12" x14ac:dyDescent="0.25">
      <c r="B14" s="2">
        <v>3</v>
      </c>
      <c r="C14" s="71" t="s">
        <v>7</v>
      </c>
      <c r="D14" s="71"/>
      <c r="E14" s="1" t="s">
        <v>4</v>
      </c>
      <c r="F14" s="16">
        <v>80000</v>
      </c>
      <c r="G14" s="16">
        <v>88</v>
      </c>
      <c r="H14" s="16">
        <v>7040000</v>
      </c>
      <c r="I14" s="31">
        <v>44</v>
      </c>
      <c r="J14" s="32">
        <f>I14*F14</f>
        <v>3520000</v>
      </c>
      <c r="K14" s="32">
        <f t="shared" si="0"/>
        <v>132</v>
      </c>
      <c r="L14" s="32">
        <f t="shared" si="1"/>
        <v>10560000</v>
      </c>
    </row>
    <row r="15" spans="2:12" ht="12.75" customHeight="1" x14ac:dyDescent="0.25">
      <c r="B15" s="2">
        <v>4</v>
      </c>
      <c r="C15" s="69" t="s">
        <v>8</v>
      </c>
      <c r="D15" s="69"/>
      <c r="E15" s="1" t="s">
        <v>4</v>
      </c>
      <c r="F15" s="16">
        <v>80000</v>
      </c>
      <c r="G15" s="16"/>
      <c r="H15" s="16">
        <v>0</v>
      </c>
      <c r="I15" s="31">
        <v>110</v>
      </c>
      <c r="J15" s="32">
        <f>I15*F15</f>
        <v>8800000</v>
      </c>
      <c r="K15" s="32">
        <f t="shared" si="0"/>
        <v>110</v>
      </c>
      <c r="L15" s="32">
        <f t="shared" si="1"/>
        <v>8800000</v>
      </c>
    </row>
    <row r="16" spans="2:12" ht="13.5" customHeight="1" x14ac:dyDescent="0.25">
      <c r="B16" s="2">
        <v>5</v>
      </c>
      <c r="C16" s="69" t="s">
        <v>9</v>
      </c>
      <c r="D16" s="69"/>
      <c r="E16" s="1" t="s">
        <v>4</v>
      </c>
      <c r="F16" s="16">
        <v>80000</v>
      </c>
      <c r="G16" s="16"/>
      <c r="H16" s="16">
        <v>0</v>
      </c>
      <c r="I16" s="31"/>
      <c r="J16" s="32">
        <f>I16*F16</f>
        <v>0</v>
      </c>
      <c r="K16" s="32">
        <f t="shared" si="0"/>
        <v>0</v>
      </c>
      <c r="L16" s="32">
        <f t="shared" si="1"/>
        <v>0</v>
      </c>
    </row>
    <row r="17" spans="2:12" x14ac:dyDescent="0.25">
      <c r="B17" s="2"/>
      <c r="C17" s="68" t="s">
        <v>121</v>
      </c>
      <c r="D17" s="68"/>
      <c r="E17" s="3"/>
      <c r="F17" s="18"/>
      <c r="G17" s="18"/>
      <c r="H17" s="18">
        <v>15840000</v>
      </c>
      <c r="I17" s="34"/>
      <c r="J17" s="35">
        <f>SUM(J12:J16)</f>
        <v>12320000</v>
      </c>
      <c r="K17" s="34"/>
      <c r="L17" s="35">
        <f>SUM(L12:L16)</f>
        <v>28160000</v>
      </c>
    </row>
    <row r="18" spans="2:12" ht="18" customHeight="1" x14ac:dyDescent="0.25">
      <c r="B18" s="2">
        <v>6</v>
      </c>
      <c r="C18" s="69" t="s">
        <v>10</v>
      </c>
      <c r="D18" s="69"/>
      <c r="E18" s="1" t="s">
        <v>11</v>
      </c>
      <c r="F18" s="16">
        <v>10000</v>
      </c>
      <c r="G18" s="16"/>
      <c r="H18" s="16"/>
      <c r="I18" s="31"/>
      <c r="J18" s="32">
        <f t="shared" ref="J18:J28" si="2">I18*F18</f>
        <v>0</v>
      </c>
      <c r="K18" s="31"/>
      <c r="L18" s="31"/>
    </row>
    <row r="19" spans="2:12" ht="18" customHeight="1" x14ac:dyDescent="0.25">
      <c r="B19" s="2">
        <v>7</v>
      </c>
      <c r="C19" s="69" t="s">
        <v>12</v>
      </c>
      <c r="D19" s="69"/>
      <c r="E19" s="1" t="s">
        <v>11</v>
      </c>
      <c r="F19" s="16">
        <v>30000</v>
      </c>
      <c r="G19" s="16"/>
      <c r="H19" s="16"/>
      <c r="I19" s="31"/>
      <c r="J19" s="32">
        <f t="shared" si="2"/>
        <v>0</v>
      </c>
      <c r="K19" s="31"/>
      <c r="L19" s="31"/>
    </row>
    <row r="20" spans="2:12" ht="20.25" customHeight="1" x14ac:dyDescent="0.25">
      <c r="B20" s="2">
        <v>8</v>
      </c>
      <c r="C20" s="69" t="s">
        <v>13</v>
      </c>
      <c r="D20" s="69"/>
      <c r="E20" s="1" t="s">
        <v>11</v>
      </c>
      <c r="F20" s="16">
        <v>35000</v>
      </c>
      <c r="G20" s="16"/>
      <c r="H20" s="16"/>
      <c r="I20" s="31"/>
      <c r="J20" s="32">
        <f t="shared" si="2"/>
        <v>0</v>
      </c>
      <c r="K20" s="31"/>
      <c r="L20" s="31"/>
    </row>
    <row r="21" spans="2:12" ht="21.75" customHeight="1" x14ac:dyDescent="0.25">
      <c r="B21" s="2">
        <v>9</v>
      </c>
      <c r="C21" s="69" t="s">
        <v>14</v>
      </c>
      <c r="D21" s="69"/>
      <c r="E21" s="1" t="s">
        <v>15</v>
      </c>
      <c r="F21" s="17">
        <v>40000</v>
      </c>
      <c r="G21" s="17"/>
      <c r="H21" s="17"/>
      <c r="I21" s="31"/>
      <c r="J21" s="32">
        <f t="shared" si="2"/>
        <v>0</v>
      </c>
      <c r="K21" s="31"/>
      <c r="L21" s="31"/>
    </row>
    <row r="22" spans="2:12" ht="15.75" customHeight="1" x14ac:dyDescent="0.25">
      <c r="B22" s="2">
        <v>10</v>
      </c>
      <c r="C22" s="69" t="s">
        <v>16</v>
      </c>
      <c r="D22" s="69"/>
      <c r="E22" s="1" t="s">
        <v>17</v>
      </c>
      <c r="F22" s="16">
        <v>40000</v>
      </c>
      <c r="G22" s="16"/>
      <c r="H22" s="16"/>
      <c r="I22" s="31"/>
      <c r="J22" s="32">
        <f t="shared" si="2"/>
        <v>0</v>
      </c>
      <c r="K22" s="31"/>
      <c r="L22" s="31"/>
    </row>
    <row r="23" spans="2:12" ht="19.5" customHeight="1" x14ac:dyDescent="0.25">
      <c r="B23" s="2">
        <v>11</v>
      </c>
      <c r="C23" s="69" t="s">
        <v>18</v>
      </c>
      <c r="D23" s="69"/>
      <c r="E23" s="1" t="s">
        <v>19</v>
      </c>
      <c r="F23" s="16">
        <v>200000</v>
      </c>
      <c r="G23" s="16"/>
      <c r="H23" s="16"/>
      <c r="I23" s="31"/>
      <c r="J23" s="32">
        <f t="shared" si="2"/>
        <v>0</v>
      </c>
      <c r="K23" s="31"/>
      <c r="L23" s="31"/>
    </row>
    <row r="24" spans="2:12" ht="16.5" customHeight="1" x14ac:dyDescent="0.25">
      <c r="B24" s="2">
        <v>12</v>
      </c>
      <c r="C24" s="69" t="s">
        <v>20</v>
      </c>
      <c r="D24" s="69"/>
      <c r="E24" s="1" t="s">
        <v>15</v>
      </c>
      <c r="F24" s="16">
        <v>2000000</v>
      </c>
      <c r="G24" s="16"/>
      <c r="H24" s="16"/>
      <c r="I24" s="31"/>
      <c r="J24" s="32">
        <f t="shared" si="2"/>
        <v>0</v>
      </c>
      <c r="K24" s="31"/>
      <c r="L24" s="31"/>
    </row>
    <row r="25" spans="2:12" ht="20.25" customHeight="1" x14ac:dyDescent="0.25">
      <c r="B25" s="2">
        <v>13</v>
      </c>
      <c r="C25" s="69" t="s">
        <v>21</v>
      </c>
      <c r="D25" s="69"/>
      <c r="E25" s="1" t="s">
        <v>11</v>
      </c>
      <c r="F25" s="16">
        <v>40000</v>
      </c>
      <c r="G25" s="16"/>
      <c r="H25" s="16"/>
      <c r="I25" s="31"/>
      <c r="J25" s="32">
        <f t="shared" si="2"/>
        <v>0</v>
      </c>
      <c r="K25" s="31"/>
      <c r="L25" s="31"/>
    </row>
    <row r="26" spans="2:12" ht="18.75" customHeight="1" x14ac:dyDescent="0.25">
      <c r="B26" s="2">
        <v>14</v>
      </c>
      <c r="C26" s="69" t="s">
        <v>22</v>
      </c>
      <c r="D26" s="69"/>
      <c r="E26" s="1" t="s">
        <v>17</v>
      </c>
      <c r="F26" s="16">
        <v>96000</v>
      </c>
      <c r="G26" s="16"/>
      <c r="H26" s="16"/>
      <c r="I26" s="31"/>
      <c r="J26" s="32">
        <f t="shared" si="2"/>
        <v>0</v>
      </c>
      <c r="K26" s="31"/>
      <c r="L26" s="31"/>
    </row>
    <row r="27" spans="2:12" ht="21" customHeight="1" x14ac:dyDescent="0.25">
      <c r="B27" s="2">
        <v>15</v>
      </c>
      <c r="C27" s="69" t="s">
        <v>23</v>
      </c>
      <c r="D27" s="69"/>
      <c r="E27" s="1" t="s">
        <v>131</v>
      </c>
      <c r="F27" s="16">
        <v>60000</v>
      </c>
      <c r="G27" s="16"/>
      <c r="H27" s="16"/>
      <c r="I27" s="31"/>
      <c r="J27" s="32">
        <f t="shared" si="2"/>
        <v>0</v>
      </c>
      <c r="K27" s="31"/>
      <c r="L27" s="31"/>
    </row>
    <row r="28" spans="2:12" ht="16.5" customHeight="1" x14ac:dyDescent="0.25">
      <c r="B28" s="2">
        <v>16</v>
      </c>
      <c r="C28" s="69" t="s">
        <v>24</v>
      </c>
      <c r="D28" s="69"/>
      <c r="E28" s="1" t="s">
        <v>25</v>
      </c>
      <c r="F28" s="16">
        <v>120000</v>
      </c>
      <c r="G28" s="16"/>
      <c r="H28" s="16"/>
      <c r="I28" s="31"/>
      <c r="J28" s="32">
        <f t="shared" si="2"/>
        <v>0</v>
      </c>
      <c r="K28" s="31"/>
      <c r="L28" s="31"/>
    </row>
    <row r="29" spans="2:12" ht="21" customHeight="1" x14ac:dyDescent="0.25">
      <c r="B29" s="2"/>
      <c r="C29" s="68" t="s">
        <v>122</v>
      </c>
      <c r="D29" s="68"/>
      <c r="E29" s="3"/>
      <c r="F29" s="36"/>
      <c r="G29" s="36"/>
      <c r="H29" s="36"/>
      <c r="I29" s="34"/>
      <c r="J29" s="35">
        <f>SUM(J18:J28)</f>
        <v>0</v>
      </c>
      <c r="K29" s="34"/>
      <c r="L29" s="34"/>
    </row>
    <row r="30" spans="2:12" ht="18.75" customHeight="1" x14ac:dyDescent="0.25">
      <c r="B30" s="2">
        <v>17</v>
      </c>
      <c r="C30" s="69" t="s">
        <v>26</v>
      </c>
      <c r="D30" s="69"/>
      <c r="E30" s="4" t="s">
        <v>27</v>
      </c>
      <c r="F30" s="16">
        <v>18000</v>
      </c>
      <c r="G30" s="16"/>
      <c r="H30" s="16"/>
      <c r="I30" s="31"/>
      <c r="J30" s="32">
        <f t="shared" ref="J30:J35" si="3">I30*F30</f>
        <v>0</v>
      </c>
      <c r="K30" s="31"/>
      <c r="L30" s="31"/>
    </row>
    <row r="31" spans="2:12" ht="18" customHeight="1" x14ac:dyDescent="0.25">
      <c r="B31" s="2">
        <v>18</v>
      </c>
      <c r="C31" s="69" t="s">
        <v>28</v>
      </c>
      <c r="D31" s="69"/>
      <c r="E31" s="4" t="s">
        <v>29</v>
      </c>
      <c r="F31" s="16">
        <v>17000</v>
      </c>
      <c r="G31" s="16"/>
      <c r="H31" s="16"/>
      <c r="I31" s="31"/>
      <c r="J31" s="32">
        <f t="shared" si="3"/>
        <v>0</v>
      </c>
      <c r="K31" s="31"/>
      <c r="L31" s="31"/>
    </row>
    <row r="32" spans="2:12" ht="17.25" customHeight="1" x14ac:dyDescent="0.25">
      <c r="B32" s="2">
        <v>19</v>
      </c>
      <c r="C32" s="69" t="s">
        <v>30</v>
      </c>
      <c r="D32" s="69"/>
      <c r="E32" s="4" t="s">
        <v>27</v>
      </c>
      <c r="F32" s="16">
        <v>7500</v>
      </c>
      <c r="G32" s="16"/>
      <c r="H32" s="16"/>
      <c r="I32" s="31"/>
      <c r="J32" s="32">
        <f t="shared" si="3"/>
        <v>0</v>
      </c>
      <c r="K32" s="31"/>
      <c r="L32" s="31"/>
    </row>
    <row r="33" spans="2:12" ht="15" customHeight="1" x14ac:dyDescent="0.25">
      <c r="B33" s="2">
        <v>20</v>
      </c>
      <c r="C33" s="69" t="s">
        <v>31</v>
      </c>
      <c r="D33" s="69"/>
      <c r="E33" s="4" t="s">
        <v>29</v>
      </c>
      <c r="F33" s="16">
        <v>180000</v>
      </c>
      <c r="G33" s="16"/>
      <c r="H33" s="16"/>
      <c r="I33" s="31"/>
      <c r="J33" s="32">
        <f t="shared" si="3"/>
        <v>0</v>
      </c>
      <c r="K33" s="31"/>
      <c r="L33" s="31"/>
    </row>
    <row r="34" spans="2:12" ht="17.25" customHeight="1" x14ac:dyDescent="0.25">
      <c r="B34" s="2">
        <v>21</v>
      </c>
      <c r="C34" s="69" t="s">
        <v>32</v>
      </c>
      <c r="D34" s="69"/>
      <c r="E34" s="4" t="s">
        <v>33</v>
      </c>
      <c r="F34" s="16">
        <v>2000000</v>
      </c>
      <c r="G34" s="16"/>
      <c r="H34" s="16"/>
      <c r="I34" s="31"/>
      <c r="J34" s="32">
        <f t="shared" si="3"/>
        <v>0</v>
      </c>
      <c r="K34" s="31"/>
      <c r="L34" s="31"/>
    </row>
    <row r="35" spans="2:12" ht="14.25" customHeight="1" x14ac:dyDescent="0.25">
      <c r="B35" s="2">
        <v>22</v>
      </c>
      <c r="C35" s="69" t="s">
        <v>34</v>
      </c>
      <c r="D35" s="69"/>
      <c r="E35" s="4" t="s">
        <v>15</v>
      </c>
      <c r="F35" s="16">
        <v>350000</v>
      </c>
      <c r="G35" s="16"/>
      <c r="H35" s="16"/>
      <c r="I35" s="31"/>
      <c r="J35" s="32">
        <f t="shared" si="3"/>
        <v>0</v>
      </c>
      <c r="K35" s="31"/>
      <c r="L35" s="31"/>
    </row>
    <row r="36" spans="2:12" ht="19.5" customHeight="1" x14ac:dyDescent="0.25">
      <c r="B36" s="2"/>
      <c r="C36" s="68" t="s">
        <v>123</v>
      </c>
      <c r="D36" s="68"/>
      <c r="E36" s="3"/>
      <c r="F36" s="36"/>
      <c r="G36" s="36"/>
      <c r="H36" s="36"/>
      <c r="I36" s="34"/>
      <c r="J36" s="35">
        <f>SUM(J30:J35)</f>
        <v>0</v>
      </c>
      <c r="K36" s="34"/>
      <c r="L36" s="34"/>
    </row>
    <row r="37" spans="2:12" ht="15.75" customHeight="1" x14ac:dyDescent="0.25">
      <c r="B37" s="2">
        <v>23</v>
      </c>
      <c r="C37" s="72" t="s">
        <v>35</v>
      </c>
      <c r="D37" s="72"/>
      <c r="E37" s="5" t="s">
        <v>36</v>
      </c>
      <c r="F37" s="17">
        <v>17000</v>
      </c>
      <c r="G37" s="17"/>
      <c r="H37" s="17"/>
      <c r="I37" s="31"/>
      <c r="J37" s="32">
        <f t="shared" ref="J37:J57" si="4">I37*F37</f>
        <v>0</v>
      </c>
      <c r="K37" s="31"/>
      <c r="L37" s="31"/>
    </row>
    <row r="38" spans="2:12" ht="12.75" customHeight="1" x14ac:dyDescent="0.25">
      <c r="B38" s="2">
        <v>24</v>
      </c>
      <c r="C38" s="72" t="s">
        <v>37</v>
      </c>
      <c r="D38" s="72"/>
      <c r="E38" s="5" t="s">
        <v>38</v>
      </c>
      <c r="F38" s="17">
        <v>64000</v>
      </c>
      <c r="G38" s="17"/>
      <c r="H38" s="17"/>
      <c r="I38" s="31"/>
      <c r="J38" s="32">
        <f t="shared" si="4"/>
        <v>0</v>
      </c>
      <c r="K38" s="31"/>
      <c r="L38" s="31"/>
    </row>
    <row r="39" spans="2:12" ht="11.25" customHeight="1" x14ac:dyDescent="0.25">
      <c r="B39" s="2">
        <v>25</v>
      </c>
      <c r="C39" s="72" t="s">
        <v>39</v>
      </c>
      <c r="D39" s="72"/>
      <c r="E39" s="5" t="s">
        <v>38</v>
      </c>
      <c r="F39" s="17">
        <v>58000</v>
      </c>
      <c r="G39" s="17"/>
      <c r="H39" s="17"/>
      <c r="I39" s="31"/>
      <c r="J39" s="32">
        <f t="shared" si="4"/>
        <v>0</v>
      </c>
      <c r="K39" s="31"/>
      <c r="L39" s="31"/>
    </row>
    <row r="40" spans="2:12" ht="15.75" customHeight="1" x14ac:dyDescent="0.25">
      <c r="B40" s="2">
        <v>26</v>
      </c>
      <c r="C40" s="72" t="s">
        <v>40</v>
      </c>
      <c r="D40" s="72"/>
      <c r="E40" s="5" t="s">
        <v>38</v>
      </c>
      <c r="F40" s="17">
        <v>18000</v>
      </c>
      <c r="G40" s="17"/>
      <c r="H40" s="17"/>
      <c r="I40" s="31"/>
      <c r="J40" s="32">
        <f t="shared" si="4"/>
        <v>0</v>
      </c>
      <c r="K40" s="31"/>
      <c r="L40" s="31"/>
    </row>
    <row r="41" spans="2:12" ht="14.25" customHeight="1" x14ac:dyDescent="0.25">
      <c r="B41" s="2">
        <v>27</v>
      </c>
      <c r="C41" s="72" t="s">
        <v>41</v>
      </c>
      <c r="D41" s="72"/>
      <c r="E41" s="5" t="s">
        <v>38</v>
      </c>
      <c r="F41" s="17">
        <v>15000</v>
      </c>
      <c r="G41" s="17"/>
      <c r="H41" s="17"/>
      <c r="I41" s="31"/>
      <c r="J41" s="32">
        <f t="shared" si="4"/>
        <v>0</v>
      </c>
      <c r="K41" s="31"/>
      <c r="L41" s="31"/>
    </row>
    <row r="42" spans="2:12" ht="15" customHeight="1" x14ac:dyDescent="0.25">
      <c r="B42" s="2">
        <v>28</v>
      </c>
      <c r="C42" s="72" t="s">
        <v>42</v>
      </c>
      <c r="D42" s="72"/>
      <c r="E42" s="5" t="s">
        <v>38</v>
      </c>
      <c r="F42" s="17">
        <v>12000</v>
      </c>
      <c r="G42" s="17"/>
      <c r="H42" s="17"/>
      <c r="I42" s="31"/>
      <c r="J42" s="32">
        <f t="shared" si="4"/>
        <v>0</v>
      </c>
      <c r="K42" s="31"/>
      <c r="L42" s="31"/>
    </row>
    <row r="43" spans="2:12" ht="13.5" customHeight="1" x14ac:dyDescent="0.25">
      <c r="B43" s="2">
        <v>29</v>
      </c>
      <c r="C43" s="72" t="s">
        <v>43</v>
      </c>
      <c r="D43" s="72"/>
      <c r="E43" s="5" t="s">
        <v>38</v>
      </c>
      <c r="F43" s="17">
        <v>12000</v>
      </c>
      <c r="G43" s="17"/>
      <c r="H43" s="17"/>
      <c r="I43" s="31"/>
      <c r="J43" s="32">
        <f t="shared" si="4"/>
        <v>0</v>
      </c>
      <c r="K43" s="31"/>
      <c r="L43" s="31"/>
    </row>
    <row r="44" spans="2:12" ht="12.75" customHeight="1" x14ac:dyDescent="0.25">
      <c r="B44" s="2">
        <v>30</v>
      </c>
      <c r="C44" s="72" t="s">
        <v>44</v>
      </c>
      <c r="D44" s="72"/>
      <c r="E44" s="5" t="s">
        <v>38</v>
      </c>
      <c r="F44" s="17">
        <v>12000</v>
      </c>
      <c r="G44" s="17"/>
      <c r="H44" s="17"/>
      <c r="I44" s="31"/>
      <c r="J44" s="32">
        <f t="shared" si="4"/>
        <v>0</v>
      </c>
      <c r="K44" s="31"/>
      <c r="L44" s="31"/>
    </row>
    <row r="45" spans="2:12" ht="11.25" customHeight="1" x14ac:dyDescent="0.25">
      <c r="B45" s="2">
        <v>31</v>
      </c>
      <c r="C45" s="72" t="s">
        <v>45</v>
      </c>
      <c r="D45" s="72"/>
      <c r="E45" s="5" t="s">
        <v>38</v>
      </c>
      <c r="F45" s="17">
        <v>8000</v>
      </c>
      <c r="G45" s="17"/>
      <c r="H45" s="17"/>
      <c r="I45" s="31"/>
      <c r="J45" s="32">
        <f t="shared" si="4"/>
        <v>0</v>
      </c>
      <c r="K45" s="31"/>
      <c r="L45" s="31"/>
    </row>
    <row r="46" spans="2:12" ht="12.75" customHeight="1" x14ac:dyDescent="0.25">
      <c r="B46" s="2">
        <v>32</v>
      </c>
      <c r="C46" s="72" t="s">
        <v>46</v>
      </c>
      <c r="D46" s="72"/>
      <c r="E46" s="5" t="s">
        <v>38</v>
      </c>
      <c r="F46" s="17">
        <v>96000</v>
      </c>
      <c r="G46" s="17"/>
      <c r="H46" s="17"/>
      <c r="I46" s="31"/>
      <c r="J46" s="32">
        <f t="shared" si="4"/>
        <v>0</v>
      </c>
      <c r="K46" s="31"/>
      <c r="L46" s="31"/>
    </row>
    <row r="47" spans="2:12" ht="12.75" customHeight="1" x14ac:dyDescent="0.25">
      <c r="B47" s="2">
        <v>33</v>
      </c>
      <c r="C47" s="72" t="s">
        <v>47</v>
      </c>
      <c r="D47" s="72"/>
      <c r="E47" s="5" t="s">
        <v>38</v>
      </c>
      <c r="F47" s="17">
        <v>20000</v>
      </c>
      <c r="G47" s="17"/>
      <c r="H47" s="17"/>
      <c r="I47" s="31"/>
      <c r="J47" s="32">
        <f t="shared" si="4"/>
        <v>0</v>
      </c>
      <c r="K47" s="31"/>
      <c r="L47" s="31"/>
    </row>
    <row r="48" spans="2:12" ht="15" customHeight="1" x14ac:dyDescent="0.25">
      <c r="B48" s="2">
        <v>34</v>
      </c>
      <c r="C48" s="72" t="s">
        <v>48</v>
      </c>
      <c r="D48" s="72"/>
      <c r="E48" s="5" t="s">
        <v>38</v>
      </c>
      <c r="F48" s="17">
        <v>18000</v>
      </c>
      <c r="G48" s="17"/>
      <c r="H48" s="17"/>
      <c r="I48" s="31"/>
      <c r="J48" s="32">
        <f t="shared" si="4"/>
        <v>0</v>
      </c>
      <c r="K48" s="31"/>
      <c r="L48" s="31"/>
    </row>
    <row r="49" spans="2:12" ht="12.75" customHeight="1" x14ac:dyDescent="0.25">
      <c r="B49" s="2">
        <v>35</v>
      </c>
      <c r="C49" s="72" t="s">
        <v>49</v>
      </c>
      <c r="D49" s="72"/>
      <c r="E49" s="5" t="s">
        <v>38</v>
      </c>
      <c r="F49" s="17">
        <v>16000</v>
      </c>
      <c r="G49" s="17"/>
      <c r="H49" s="17"/>
      <c r="I49" s="31"/>
      <c r="J49" s="32">
        <f t="shared" si="4"/>
        <v>0</v>
      </c>
      <c r="K49" s="31"/>
      <c r="L49" s="31"/>
    </row>
    <row r="50" spans="2:12" ht="15.75" customHeight="1" x14ac:dyDescent="0.25">
      <c r="B50" s="2">
        <v>36</v>
      </c>
      <c r="C50" s="72" t="s">
        <v>50</v>
      </c>
      <c r="D50" s="72"/>
      <c r="E50" s="5" t="s">
        <v>38</v>
      </c>
      <c r="F50" s="17">
        <v>20000</v>
      </c>
      <c r="G50" s="17"/>
      <c r="H50" s="17"/>
      <c r="I50" s="31"/>
      <c r="J50" s="32">
        <f t="shared" si="4"/>
        <v>0</v>
      </c>
      <c r="K50" s="31"/>
      <c r="L50" s="31"/>
    </row>
    <row r="51" spans="2:12" ht="10.5" customHeight="1" x14ac:dyDescent="0.25">
      <c r="B51" s="2">
        <v>37</v>
      </c>
      <c r="C51" s="72" t="s">
        <v>51</v>
      </c>
      <c r="D51" s="72"/>
      <c r="E51" s="5" t="s">
        <v>38</v>
      </c>
      <c r="F51" s="17">
        <v>10000</v>
      </c>
      <c r="G51" s="17"/>
      <c r="H51" s="17"/>
      <c r="I51" s="31"/>
      <c r="J51" s="32">
        <f t="shared" si="4"/>
        <v>0</v>
      </c>
      <c r="K51" s="31"/>
      <c r="L51" s="31"/>
    </row>
    <row r="52" spans="2:12" ht="12" customHeight="1" x14ac:dyDescent="0.25">
      <c r="B52" s="2">
        <v>38</v>
      </c>
      <c r="C52" s="72" t="s">
        <v>52</v>
      </c>
      <c r="D52" s="72"/>
      <c r="E52" s="5" t="s">
        <v>38</v>
      </c>
      <c r="F52" s="17">
        <v>20000</v>
      </c>
      <c r="G52" s="17"/>
      <c r="H52" s="17"/>
      <c r="I52" s="31"/>
      <c r="J52" s="32">
        <f t="shared" si="4"/>
        <v>0</v>
      </c>
      <c r="K52" s="31"/>
      <c r="L52" s="31"/>
    </row>
    <row r="53" spans="2:12" ht="12.75" customHeight="1" x14ac:dyDescent="0.25">
      <c r="B53" s="2">
        <v>39</v>
      </c>
      <c r="C53" s="72" t="s">
        <v>53</v>
      </c>
      <c r="D53" s="72"/>
      <c r="E53" s="5" t="s">
        <v>36</v>
      </c>
      <c r="F53" s="17">
        <v>22000</v>
      </c>
      <c r="G53" s="17"/>
      <c r="H53" s="17"/>
      <c r="I53" s="31"/>
      <c r="J53" s="32">
        <f t="shared" si="4"/>
        <v>0</v>
      </c>
      <c r="K53" s="31"/>
      <c r="L53" s="31"/>
    </row>
    <row r="54" spans="2:12" ht="11.25" customHeight="1" x14ac:dyDescent="0.25">
      <c r="B54" s="2">
        <v>40</v>
      </c>
      <c r="C54" s="72" t="s">
        <v>54</v>
      </c>
      <c r="D54" s="72"/>
      <c r="E54" s="5" t="s">
        <v>36</v>
      </c>
      <c r="F54" s="17">
        <v>20000</v>
      </c>
      <c r="G54" s="17"/>
      <c r="H54" s="17"/>
      <c r="I54" s="31"/>
      <c r="J54" s="32">
        <f t="shared" si="4"/>
        <v>0</v>
      </c>
      <c r="K54" s="31"/>
      <c r="L54" s="31"/>
    </row>
    <row r="55" spans="2:12" ht="12" customHeight="1" x14ac:dyDescent="0.25">
      <c r="B55" s="2">
        <v>41</v>
      </c>
      <c r="C55" s="72" t="s">
        <v>55</v>
      </c>
      <c r="D55" s="72"/>
      <c r="E55" s="5" t="s">
        <v>36</v>
      </c>
      <c r="F55" s="17">
        <v>12000</v>
      </c>
      <c r="G55" s="17"/>
      <c r="H55" s="17"/>
      <c r="I55" s="31"/>
      <c r="J55" s="32">
        <f t="shared" si="4"/>
        <v>0</v>
      </c>
      <c r="K55" s="31"/>
      <c r="L55" s="31"/>
    </row>
    <row r="56" spans="2:12" ht="17.25" customHeight="1" x14ac:dyDescent="0.25">
      <c r="B56" s="2">
        <v>42</v>
      </c>
      <c r="C56" s="72" t="s">
        <v>56</v>
      </c>
      <c r="D56" s="72"/>
      <c r="E56" s="5" t="s">
        <v>36</v>
      </c>
      <c r="F56" s="17">
        <v>15000</v>
      </c>
      <c r="G56" s="17"/>
      <c r="H56" s="17"/>
      <c r="I56" s="31"/>
      <c r="J56" s="32">
        <f t="shared" si="4"/>
        <v>0</v>
      </c>
      <c r="K56" s="31"/>
      <c r="L56" s="31"/>
    </row>
    <row r="57" spans="2:12" ht="13.5" customHeight="1" x14ac:dyDescent="0.25">
      <c r="B57" s="2">
        <v>43</v>
      </c>
      <c r="C57" s="72" t="s">
        <v>57</v>
      </c>
      <c r="D57" s="72"/>
      <c r="E57" s="5" t="s">
        <v>36</v>
      </c>
      <c r="F57" s="17">
        <v>118000</v>
      </c>
      <c r="G57" s="17"/>
      <c r="H57" s="17"/>
      <c r="I57" s="31"/>
      <c r="J57" s="32">
        <f t="shared" si="4"/>
        <v>0</v>
      </c>
      <c r="K57" s="31"/>
      <c r="L57" s="31"/>
    </row>
    <row r="58" spans="2:12" ht="15" customHeight="1" x14ac:dyDescent="0.25">
      <c r="B58" s="2"/>
      <c r="C58" s="68" t="s">
        <v>124</v>
      </c>
      <c r="D58" s="68"/>
      <c r="E58" s="3"/>
      <c r="F58" s="36"/>
      <c r="G58" s="36"/>
      <c r="H58" s="36"/>
      <c r="I58" s="34"/>
      <c r="J58" s="35">
        <f>SUM(J37:J57)</f>
        <v>0</v>
      </c>
      <c r="K58" s="34"/>
      <c r="L58" s="34"/>
    </row>
    <row r="59" spans="2:12" ht="18" customHeight="1" x14ac:dyDescent="0.25">
      <c r="B59" s="2">
        <v>44</v>
      </c>
      <c r="C59" s="69" t="s">
        <v>58</v>
      </c>
      <c r="D59" s="69"/>
      <c r="E59" s="5" t="s">
        <v>59</v>
      </c>
      <c r="F59" s="17">
        <v>550000</v>
      </c>
      <c r="G59" s="17"/>
      <c r="H59" s="17"/>
      <c r="I59" s="31"/>
      <c r="J59" s="32">
        <f>I59*F59</f>
        <v>0</v>
      </c>
      <c r="K59" s="31"/>
      <c r="L59" s="31"/>
    </row>
    <row r="60" spans="2:12" ht="12" customHeight="1" x14ac:dyDescent="0.25">
      <c r="B60" s="2">
        <v>45</v>
      </c>
      <c r="C60" s="69" t="s">
        <v>60</v>
      </c>
      <c r="D60" s="69"/>
      <c r="E60" s="5" t="s">
        <v>59</v>
      </c>
      <c r="F60" s="17">
        <v>900000</v>
      </c>
      <c r="G60" s="17"/>
      <c r="H60" s="17"/>
      <c r="I60" s="31"/>
      <c r="J60" s="32">
        <f>I60*F60</f>
        <v>0</v>
      </c>
      <c r="K60" s="31"/>
      <c r="L60" s="31"/>
    </row>
    <row r="61" spans="2:12" ht="11.25" customHeight="1" x14ac:dyDescent="0.25">
      <c r="B61" s="2"/>
      <c r="C61" s="68" t="s">
        <v>125</v>
      </c>
      <c r="D61" s="68"/>
      <c r="E61" s="3"/>
      <c r="F61" s="36"/>
      <c r="G61" s="36"/>
      <c r="H61" s="36"/>
      <c r="I61" s="34"/>
      <c r="J61" s="35">
        <f>SUM(J59:J60)</f>
        <v>0</v>
      </c>
      <c r="K61" s="34"/>
      <c r="L61" s="34"/>
    </row>
    <row r="62" spans="2:12" ht="18.75" customHeight="1" x14ac:dyDescent="0.25">
      <c r="B62" s="2"/>
      <c r="C62" s="68" t="s">
        <v>61</v>
      </c>
      <c r="D62" s="68"/>
      <c r="E62" s="3"/>
      <c r="F62" s="36"/>
      <c r="G62" s="36"/>
      <c r="H62" s="36"/>
      <c r="I62" s="35"/>
      <c r="J62" s="35">
        <f>J61+J58+J36+J29</f>
        <v>0</v>
      </c>
      <c r="K62" s="34"/>
      <c r="L62" s="34"/>
    </row>
    <row r="63" spans="2:12" ht="13.5" customHeight="1" x14ac:dyDescent="0.25">
      <c r="B63" s="2">
        <v>46</v>
      </c>
      <c r="C63" s="69" t="s">
        <v>62</v>
      </c>
      <c r="D63" s="69"/>
      <c r="E63" s="1" t="s">
        <v>6</v>
      </c>
      <c r="F63" s="17">
        <v>80000</v>
      </c>
      <c r="G63" s="17"/>
      <c r="H63" s="17">
        <v>0</v>
      </c>
      <c r="I63" s="31"/>
      <c r="J63" s="32">
        <f>I63*F63</f>
        <v>0</v>
      </c>
      <c r="K63" s="32">
        <f>G63+I63</f>
        <v>0</v>
      </c>
      <c r="L63" s="32">
        <f>K63*F63</f>
        <v>0</v>
      </c>
    </row>
    <row r="64" spans="2:12" x14ac:dyDescent="0.25">
      <c r="B64" s="2">
        <v>47</v>
      </c>
      <c r="C64" s="69" t="s">
        <v>63</v>
      </c>
      <c r="D64" s="69"/>
      <c r="E64" s="1" t="s">
        <v>6</v>
      </c>
      <c r="F64" s="17">
        <v>80000</v>
      </c>
      <c r="G64" s="17"/>
      <c r="H64" s="17">
        <v>0</v>
      </c>
      <c r="I64" s="31"/>
      <c r="J64" s="32">
        <f>I64*F64</f>
        <v>0</v>
      </c>
      <c r="K64" s="32">
        <f t="shared" ref="K64:K67" si="5">G64+I64</f>
        <v>0</v>
      </c>
      <c r="L64" s="32">
        <f t="shared" ref="L64:L67" si="6">K64*F64</f>
        <v>0</v>
      </c>
    </row>
    <row r="65" spans="2:12" x14ac:dyDescent="0.25">
      <c r="B65" s="2">
        <v>48</v>
      </c>
      <c r="C65" s="69" t="s">
        <v>64</v>
      </c>
      <c r="D65" s="69"/>
      <c r="E65" s="1" t="s">
        <v>4</v>
      </c>
      <c r="F65" s="17">
        <v>80000</v>
      </c>
      <c r="G65" s="17">
        <v>702</v>
      </c>
      <c r="H65" s="17">
        <v>56160000</v>
      </c>
      <c r="I65" s="31">
        <v>242</v>
      </c>
      <c r="J65" s="32">
        <f>I65*F65</f>
        <v>19360000</v>
      </c>
      <c r="K65" s="32">
        <f t="shared" si="5"/>
        <v>944</v>
      </c>
      <c r="L65" s="32">
        <f t="shared" si="6"/>
        <v>75520000</v>
      </c>
    </row>
    <row r="66" spans="2:12" x14ac:dyDescent="0.25">
      <c r="B66" s="2">
        <v>49</v>
      </c>
      <c r="C66" s="69" t="s">
        <v>65</v>
      </c>
      <c r="D66" s="69"/>
      <c r="E66" s="1" t="s">
        <v>4</v>
      </c>
      <c r="F66" s="17">
        <v>29000</v>
      </c>
      <c r="G66" s="17">
        <v>0</v>
      </c>
      <c r="H66" s="17">
        <v>0</v>
      </c>
      <c r="I66" s="31"/>
      <c r="J66" s="32">
        <f>I66*F66</f>
        <v>0</v>
      </c>
      <c r="K66" s="32">
        <f t="shared" si="5"/>
        <v>0</v>
      </c>
      <c r="L66" s="32">
        <f t="shared" si="6"/>
        <v>0</v>
      </c>
    </row>
    <row r="67" spans="2:12" x14ac:dyDescent="0.25">
      <c r="B67" s="2">
        <v>50</v>
      </c>
      <c r="C67" s="69" t="s">
        <v>66</v>
      </c>
      <c r="D67" s="69"/>
      <c r="E67" s="1" t="s">
        <v>67</v>
      </c>
      <c r="F67" s="17">
        <v>30000</v>
      </c>
      <c r="G67" s="17">
        <v>0</v>
      </c>
      <c r="H67" s="17">
        <v>0</v>
      </c>
      <c r="I67" s="31"/>
      <c r="J67" s="32">
        <f>I67*F67</f>
        <v>0</v>
      </c>
      <c r="K67" s="32">
        <f t="shared" si="5"/>
        <v>0</v>
      </c>
      <c r="L67" s="32">
        <f t="shared" si="6"/>
        <v>0</v>
      </c>
    </row>
    <row r="68" spans="2:12" x14ac:dyDescent="0.25">
      <c r="B68" s="2"/>
      <c r="C68" s="68" t="s">
        <v>126</v>
      </c>
      <c r="D68" s="68"/>
      <c r="E68" s="6"/>
      <c r="F68" s="36"/>
      <c r="G68" s="36"/>
      <c r="H68" s="36">
        <v>56160000</v>
      </c>
      <c r="I68" s="34"/>
      <c r="J68" s="35">
        <f>SUM(J63:J67)</f>
        <v>19360000</v>
      </c>
      <c r="K68" s="34"/>
      <c r="L68" s="35">
        <f>SUM(L63:L67)</f>
        <v>75520000</v>
      </c>
    </row>
    <row r="69" spans="2:12" ht="16.5" customHeight="1" x14ac:dyDescent="0.25">
      <c r="B69" s="2">
        <v>51</v>
      </c>
      <c r="C69" s="69" t="s">
        <v>68</v>
      </c>
      <c r="D69" s="69"/>
      <c r="E69" s="1" t="s">
        <v>69</v>
      </c>
      <c r="F69" s="17">
        <v>1200</v>
      </c>
      <c r="G69" s="17"/>
      <c r="H69" s="17">
        <v>0</v>
      </c>
      <c r="I69" s="31"/>
      <c r="J69" s="32">
        <f>I69*F69</f>
        <v>0</v>
      </c>
      <c r="K69" s="31"/>
      <c r="L69" s="32">
        <f t="shared" ref="L69:L73" si="7">K69*J69</f>
        <v>0</v>
      </c>
    </row>
    <row r="70" spans="2:12" ht="14.25" customHeight="1" x14ac:dyDescent="0.25">
      <c r="B70" s="2">
        <v>52</v>
      </c>
      <c r="C70" s="69" t="s">
        <v>70</v>
      </c>
      <c r="D70" s="69"/>
      <c r="E70" s="1" t="s">
        <v>69</v>
      </c>
      <c r="F70" s="17">
        <v>1200</v>
      </c>
      <c r="G70" s="17"/>
      <c r="H70" s="17">
        <v>0</v>
      </c>
      <c r="I70" s="31"/>
      <c r="J70" s="32">
        <f>I70*F70</f>
        <v>0</v>
      </c>
      <c r="K70" s="31"/>
      <c r="L70" s="32">
        <f t="shared" si="7"/>
        <v>0</v>
      </c>
    </row>
    <row r="71" spans="2:12" ht="17.25" customHeight="1" x14ac:dyDescent="0.25">
      <c r="B71" s="2">
        <v>53</v>
      </c>
      <c r="C71" s="69" t="s">
        <v>71</v>
      </c>
      <c r="D71" s="69"/>
      <c r="E71" s="1" t="s">
        <v>69</v>
      </c>
      <c r="F71" s="17">
        <v>1200</v>
      </c>
      <c r="G71" s="17"/>
      <c r="H71" s="17">
        <v>0</v>
      </c>
      <c r="I71" s="31"/>
      <c r="J71" s="32">
        <f>I71*F71</f>
        <v>0</v>
      </c>
      <c r="K71" s="31"/>
      <c r="L71" s="32">
        <f t="shared" si="7"/>
        <v>0</v>
      </c>
    </row>
    <row r="72" spans="2:12" ht="18" customHeight="1" x14ac:dyDescent="0.25">
      <c r="B72" s="2">
        <v>54</v>
      </c>
      <c r="C72" s="69" t="s">
        <v>72</v>
      </c>
      <c r="D72" s="69"/>
      <c r="E72" s="1" t="s">
        <v>69</v>
      </c>
      <c r="F72" s="17">
        <v>1200</v>
      </c>
      <c r="G72" s="17"/>
      <c r="H72" s="17">
        <v>0</v>
      </c>
      <c r="I72" s="31"/>
      <c r="J72" s="32">
        <f>I72*F72</f>
        <v>0</v>
      </c>
      <c r="K72" s="31"/>
      <c r="L72" s="32">
        <f t="shared" si="7"/>
        <v>0</v>
      </c>
    </row>
    <row r="73" spans="2:12" ht="16.5" customHeight="1" x14ac:dyDescent="0.25">
      <c r="B73" s="2">
        <v>55</v>
      </c>
      <c r="C73" s="69" t="s">
        <v>73</v>
      </c>
      <c r="D73" s="69"/>
      <c r="E73" s="1" t="s">
        <v>69</v>
      </c>
      <c r="F73" s="17">
        <v>2800</v>
      </c>
      <c r="G73" s="17"/>
      <c r="H73" s="17">
        <v>0</v>
      </c>
      <c r="I73" s="31"/>
      <c r="J73" s="32">
        <f>I73*F73</f>
        <v>0</v>
      </c>
      <c r="K73" s="31"/>
      <c r="L73" s="32">
        <f t="shared" si="7"/>
        <v>0</v>
      </c>
    </row>
    <row r="74" spans="2:12" ht="18" customHeight="1" x14ac:dyDescent="0.25">
      <c r="B74" s="2"/>
      <c r="C74" s="74" t="s">
        <v>127</v>
      </c>
      <c r="D74" s="74"/>
      <c r="E74" s="10"/>
      <c r="F74" s="21"/>
      <c r="G74" s="21"/>
      <c r="H74" s="21">
        <v>0</v>
      </c>
      <c r="I74" s="34"/>
      <c r="J74" s="35">
        <f>SUM(J69:J73)</f>
        <v>0</v>
      </c>
      <c r="K74" s="34"/>
      <c r="L74" s="35">
        <f>SUM(L69:L73)</f>
        <v>0</v>
      </c>
    </row>
    <row r="75" spans="2:12" x14ac:dyDescent="0.25">
      <c r="B75" s="2"/>
      <c r="C75" s="75" t="s">
        <v>74</v>
      </c>
      <c r="D75" s="75"/>
      <c r="E75" s="37"/>
      <c r="F75" s="36"/>
      <c r="G75" s="36"/>
      <c r="H75" s="36">
        <v>72000000</v>
      </c>
      <c r="I75" s="34"/>
      <c r="J75" s="35">
        <f>J74+J68+J62+J17</f>
        <v>31680000</v>
      </c>
      <c r="K75" s="34"/>
      <c r="L75" s="35">
        <f>L74+L68+L62+L17</f>
        <v>103680000</v>
      </c>
    </row>
    <row r="76" spans="2:12" ht="18" customHeight="1" x14ac:dyDescent="0.25">
      <c r="B76" s="2">
        <v>56</v>
      </c>
      <c r="C76" s="69" t="s">
        <v>75</v>
      </c>
      <c r="D76" s="69"/>
      <c r="E76" s="1" t="s">
        <v>76</v>
      </c>
      <c r="F76" s="17">
        <v>40000</v>
      </c>
      <c r="G76" s="17"/>
      <c r="H76" s="17"/>
      <c r="I76" s="31"/>
      <c r="J76" s="32">
        <f>I76*F76</f>
        <v>0</v>
      </c>
      <c r="K76" s="32">
        <f>G76+I76</f>
        <v>0</v>
      </c>
      <c r="L76" s="31"/>
    </row>
    <row r="77" spans="2:12" x14ac:dyDescent="0.25">
      <c r="B77" s="2">
        <f>B76+1</f>
        <v>57</v>
      </c>
      <c r="C77" s="73" t="s">
        <v>77</v>
      </c>
      <c r="D77" s="73"/>
      <c r="E77" s="7" t="s">
        <v>76</v>
      </c>
      <c r="F77" s="17">
        <v>20000</v>
      </c>
      <c r="G77" s="17"/>
      <c r="H77" s="17"/>
      <c r="I77" s="31"/>
      <c r="J77" s="32">
        <f t="shared" ref="J77:J117" si="8">I77*F77</f>
        <v>0</v>
      </c>
      <c r="K77" s="32">
        <f t="shared" ref="K77:K101" si="9">G77+I77</f>
        <v>0</v>
      </c>
      <c r="L77" s="31"/>
    </row>
    <row r="78" spans="2:12" x14ac:dyDescent="0.25">
      <c r="B78" s="2">
        <f t="shared" ref="B78:B101" si="10">B77+1</f>
        <v>58</v>
      </c>
      <c r="C78" s="73" t="s">
        <v>78</v>
      </c>
      <c r="D78" s="73"/>
      <c r="E78" s="7" t="s">
        <v>76</v>
      </c>
      <c r="F78" s="17">
        <v>50000</v>
      </c>
      <c r="G78" s="17"/>
      <c r="H78" s="17"/>
      <c r="I78" s="31"/>
      <c r="J78" s="32">
        <f t="shared" si="8"/>
        <v>0</v>
      </c>
      <c r="K78" s="32">
        <f t="shared" si="9"/>
        <v>0</v>
      </c>
      <c r="L78" s="31"/>
    </row>
    <row r="79" spans="2:12" x14ac:dyDescent="0.25">
      <c r="B79" s="2">
        <f t="shared" si="10"/>
        <v>59</v>
      </c>
      <c r="C79" s="73" t="s">
        <v>133</v>
      </c>
      <c r="D79" s="73"/>
      <c r="E79" s="7" t="s">
        <v>76</v>
      </c>
      <c r="F79" s="17">
        <v>25000</v>
      </c>
      <c r="G79" s="17"/>
      <c r="H79" s="17"/>
      <c r="I79" s="31"/>
      <c r="J79" s="32">
        <f t="shared" si="8"/>
        <v>0</v>
      </c>
      <c r="K79" s="32">
        <f t="shared" si="9"/>
        <v>0</v>
      </c>
      <c r="L79" s="31"/>
    </row>
    <row r="80" spans="2:12" x14ac:dyDescent="0.25">
      <c r="B80" s="2">
        <f t="shared" si="10"/>
        <v>60</v>
      </c>
      <c r="C80" s="73" t="s">
        <v>134</v>
      </c>
      <c r="D80" s="73"/>
      <c r="E80" s="7" t="s">
        <v>76</v>
      </c>
      <c r="F80" s="17">
        <v>22000</v>
      </c>
      <c r="G80" s="17"/>
      <c r="H80" s="17"/>
      <c r="I80" s="31">
        <v>150</v>
      </c>
      <c r="J80" s="32">
        <f t="shared" si="8"/>
        <v>3300000</v>
      </c>
      <c r="K80" s="32">
        <f t="shared" si="9"/>
        <v>150</v>
      </c>
      <c r="L80" s="46">
        <f t="shared" ref="L80" si="11">K80*F80</f>
        <v>3300000</v>
      </c>
    </row>
    <row r="81" spans="2:12" x14ac:dyDescent="0.25">
      <c r="B81" s="2">
        <f t="shared" si="10"/>
        <v>61</v>
      </c>
      <c r="C81" s="73" t="s">
        <v>79</v>
      </c>
      <c r="D81" s="73"/>
      <c r="E81" s="7" t="s">
        <v>76</v>
      </c>
      <c r="F81" s="17">
        <v>16000</v>
      </c>
      <c r="G81" s="17"/>
      <c r="H81" s="17"/>
      <c r="I81" s="31"/>
      <c r="J81" s="32">
        <f t="shared" si="8"/>
        <v>0</v>
      </c>
      <c r="K81" s="32">
        <f t="shared" si="9"/>
        <v>0</v>
      </c>
      <c r="L81" s="31"/>
    </row>
    <row r="82" spans="2:12" x14ac:dyDescent="0.25">
      <c r="B82" s="2">
        <f t="shared" si="10"/>
        <v>62</v>
      </c>
      <c r="C82" s="73" t="s">
        <v>80</v>
      </c>
      <c r="D82" s="73"/>
      <c r="E82" s="7" t="s">
        <v>76</v>
      </c>
      <c r="F82" s="17">
        <v>16000</v>
      </c>
      <c r="G82" s="17"/>
      <c r="H82" s="17"/>
      <c r="I82" s="31"/>
      <c r="J82" s="32">
        <f t="shared" si="8"/>
        <v>0</v>
      </c>
      <c r="K82" s="32">
        <f t="shared" si="9"/>
        <v>0</v>
      </c>
      <c r="L82" s="31"/>
    </row>
    <row r="83" spans="2:12" x14ac:dyDescent="0.25">
      <c r="B83" s="2">
        <f t="shared" si="10"/>
        <v>63</v>
      </c>
      <c r="C83" s="73" t="s">
        <v>81</v>
      </c>
      <c r="D83" s="73"/>
      <c r="E83" s="7" t="s">
        <v>76</v>
      </c>
      <c r="F83" s="17">
        <v>18000</v>
      </c>
      <c r="G83" s="17"/>
      <c r="H83" s="17"/>
      <c r="I83" s="31"/>
      <c r="J83" s="32">
        <f t="shared" si="8"/>
        <v>0</v>
      </c>
      <c r="K83" s="32">
        <f t="shared" si="9"/>
        <v>0</v>
      </c>
      <c r="L83" s="31"/>
    </row>
    <row r="84" spans="2:12" x14ac:dyDescent="0.25">
      <c r="B84" s="2">
        <f t="shared" si="10"/>
        <v>64</v>
      </c>
      <c r="C84" s="73" t="s">
        <v>82</v>
      </c>
      <c r="D84" s="73"/>
      <c r="E84" s="7" t="s">
        <v>76</v>
      </c>
      <c r="F84" s="17">
        <v>60000</v>
      </c>
      <c r="G84" s="17"/>
      <c r="H84" s="17"/>
      <c r="I84" s="31"/>
      <c r="J84" s="32">
        <f t="shared" si="8"/>
        <v>0</v>
      </c>
      <c r="K84" s="32">
        <f t="shared" si="9"/>
        <v>0</v>
      </c>
      <c r="L84" s="31"/>
    </row>
    <row r="85" spans="2:12" x14ac:dyDescent="0.25">
      <c r="B85" s="2">
        <f t="shared" si="10"/>
        <v>65</v>
      </c>
      <c r="C85" s="73" t="s">
        <v>83</v>
      </c>
      <c r="D85" s="73"/>
      <c r="E85" s="7" t="s">
        <v>76</v>
      </c>
      <c r="F85" s="17">
        <v>38000</v>
      </c>
      <c r="G85" s="17"/>
      <c r="H85" s="17"/>
      <c r="I85" s="31"/>
      <c r="J85" s="32">
        <f t="shared" si="8"/>
        <v>0</v>
      </c>
      <c r="K85" s="32">
        <f t="shared" si="9"/>
        <v>0</v>
      </c>
      <c r="L85" s="31"/>
    </row>
    <row r="86" spans="2:12" x14ac:dyDescent="0.25">
      <c r="B86" s="2">
        <f t="shared" si="10"/>
        <v>66</v>
      </c>
      <c r="C86" s="73" t="s">
        <v>84</v>
      </c>
      <c r="D86" s="73"/>
      <c r="E86" s="7" t="s">
        <v>76</v>
      </c>
      <c r="F86" s="17">
        <v>45000</v>
      </c>
      <c r="G86" s="17"/>
      <c r="H86" s="17"/>
      <c r="I86" s="31"/>
      <c r="J86" s="32">
        <f t="shared" si="8"/>
        <v>0</v>
      </c>
      <c r="K86" s="32">
        <f t="shared" si="9"/>
        <v>0</v>
      </c>
      <c r="L86" s="31"/>
    </row>
    <row r="87" spans="2:12" x14ac:dyDescent="0.25">
      <c r="B87" s="2">
        <f t="shared" si="10"/>
        <v>67</v>
      </c>
      <c r="C87" s="73" t="s">
        <v>85</v>
      </c>
      <c r="D87" s="73"/>
      <c r="E87" s="7" t="s">
        <v>76</v>
      </c>
      <c r="F87" s="17">
        <v>35000</v>
      </c>
      <c r="G87" s="17"/>
      <c r="H87" s="17"/>
      <c r="I87" s="31"/>
      <c r="J87" s="32">
        <f t="shared" si="8"/>
        <v>0</v>
      </c>
      <c r="K87" s="32">
        <f t="shared" si="9"/>
        <v>0</v>
      </c>
      <c r="L87" s="31"/>
    </row>
    <row r="88" spans="2:12" x14ac:dyDescent="0.25">
      <c r="B88" s="2">
        <f t="shared" si="10"/>
        <v>68</v>
      </c>
      <c r="C88" s="73" t="s">
        <v>86</v>
      </c>
      <c r="D88" s="73"/>
      <c r="E88" s="7" t="s">
        <v>76</v>
      </c>
      <c r="F88" s="17">
        <v>300000</v>
      </c>
      <c r="G88" s="17"/>
      <c r="H88" s="17"/>
      <c r="I88" s="31"/>
      <c r="J88" s="32">
        <f t="shared" si="8"/>
        <v>0</v>
      </c>
      <c r="K88" s="32">
        <f t="shared" si="9"/>
        <v>0</v>
      </c>
      <c r="L88" s="31"/>
    </row>
    <row r="89" spans="2:12" x14ac:dyDescent="0.25">
      <c r="B89" s="2">
        <f t="shared" si="10"/>
        <v>69</v>
      </c>
      <c r="C89" s="73" t="s">
        <v>87</v>
      </c>
      <c r="D89" s="73"/>
      <c r="E89" s="7" t="s">
        <v>76</v>
      </c>
      <c r="F89" s="17">
        <v>55000</v>
      </c>
      <c r="G89" s="17"/>
      <c r="H89" s="17"/>
      <c r="I89" s="31"/>
      <c r="J89" s="32">
        <f t="shared" si="8"/>
        <v>0</v>
      </c>
      <c r="K89" s="32">
        <f t="shared" si="9"/>
        <v>0</v>
      </c>
      <c r="L89" s="31"/>
    </row>
    <row r="90" spans="2:12" x14ac:dyDescent="0.25">
      <c r="B90" s="2">
        <f t="shared" si="10"/>
        <v>70</v>
      </c>
      <c r="C90" s="69" t="s">
        <v>88</v>
      </c>
      <c r="D90" s="69"/>
      <c r="E90" s="7" t="s">
        <v>76</v>
      </c>
      <c r="F90" s="17">
        <v>100000</v>
      </c>
      <c r="G90" s="17"/>
      <c r="H90" s="17"/>
      <c r="I90" s="31"/>
      <c r="J90" s="32">
        <f t="shared" si="8"/>
        <v>0</v>
      </c>
      <c r="K90" s="32">
        <f t="shared" si="9"/>
        <v>0</v>
      </c>
      <c r="L90" s="31"/>
    </row>
    <row r="91" spans="2:12" x14ac:dyDescent="0.25">
      <c r="B91" s="2">
        <f t="shared" si="10"/>
        <v>71</v>
      </c>
      <c r="C91" s="69" t="s">
        <v>89</v>
      </c>
      <c r="D91" s="69"/>
      <c r="E91" s="7" t="s">
        <v>76</v>
      </c>
      <c r="F91" s="17">
        <v>200000</v>
      </c>
      <c r="G91" s="17"/>
      <c r="H91" s="17"/>
      <c r="I91" s="31"/>
      <c r="J91" s="32">
        <f t="shared" si="8"/>
        <v>0</v>
      </c>
      <c r="K91" s="32">
        <f t="shared" si="9"/>
        <v>0</v>
      </c>
      <c r="L91" s="31"/>
    </row>
    <row r="92" spans="2:12" x14ac:dyDescent="0.25">
      <c r="B92" s="2">
        <f t="shared" si="10"/>
        <v>72</v>
      </c>
      <c r="C92" s="69" t="s">
        <v>90</v>
      </c>
      <c r="D92" s="69"/>
      <c r="E92" s="7" t="s">
        <v>76</v>
      </c>
      <c r="F92" s="17">
        <v>56000</v>
      </c>
      <c r="G92" s="17"/>
      <c r="H92" s="17"/>
      <c r="I92" s="31"/>
      <c r="J92" s="32">
        <f t="shared" si="8"/>
        <v>0</v>
      </c>
      <c r="K92" s="32">
        <f t="shared" si="9"/>
        <v>0</v>
      </c>
      <c r="L92" s="31"/>
    </row>
    <row r="93" spans="2:12" x14ac:dyDescent="0.25">
      <c r="B93" s="2">
        <f t="shared" si="10"/>
        <v>73</v>
      </c>
      <c r="C93" s="73" t="s">
        <v>91</v>
      </c>
      <c r="D93" s="73"/>
      <c r="E93" s="7" t="s">
        <v>76</v>
      </c>
      <c r="F93" s="17">
        <v>51500</v>
      </c>
      <c r="G93" s="17"/>
      <c r="H93" s="17"/>
      <c r="I93" s="31"/>
      <c r="J93" s="32">
        <f t="shared" si="8"/>
        <v>0</v>
      </c>
      <c r="K93" s="32">
        <f t="shared" si="9"/>
        <v>0</v>
      </c>
      <c r="L93" s="31"/>
    </row>
    <row r="94" spans="2:12" x14ac:dyDescent="0.25">
      <c r="B94" s="2">
        <f t="shared" si="10"/>
        <v>74</v>
      </c>
      <c r="C94" s="69" t="s">
        <v>92</v>
      </c>
      <c r="D94" s="69"/>
      <c r="E94" s="7" t="s">
        <v>76</v>
      </c>
      <c r="F94" s="17">
        <v>48000</v>
      </c>
      <c r="G94" s="17"/>
      <c r="H94" s="17"/>
      <c r="I94" s="31"/>
      <c r="J94" s="32">
        <f t="shared" si="8"/>
        <v>0</v>
      </c>
      <c r="K94" s="32">
        <f t="shared" si="9"/>
        <v>0</v>
      </c>
      <c r="L94" s="31"/>
    </row>
    <row r="95" spans="2:12" x14ac:dyDescent="0.25">
      <c r="B95" s="2">
        <f t="shared" si="10"/>
        <v>75</v>
      </c>
      <c r="C95" s="76" t="s">
        <v>93</v>
      </c>
      <c r="D95" s="8" t="s">
        <v>94</v>
      </c>
      <c r="E95" s="7" t="s">
        <v>38</v>
      </c>
      <c r="F95" s="17">
        <v>32946</v>
      </c>
      <c r="G95" s="17"/>
      <c r="H95" s="17"/>
      <c r="I95" s="31"/>
      <c r="J95" s="32">
        <f t="shared" si="8"/>
        <v>0</v>
      </c>
      <c r="K95" s="32">
        <f t="shared" si="9"/>
        <v>0</v>
      </c>
      <c r="L95" s="31"/>
    </row>
    <row r="96" spans="2:12" x14ac:dyDescent="0.25">
      <c r="B96" s="2">
        <f t="shared" si="10"/>
        <v>76</v>
      </c>
      <c r="C96" s="76"/>
      <c r="D96" s="8" t="s">
        <v>95</v>
      </c>
      <c r="E96" s="7" t="s">
        <v>38</v>
      </c>
      <c r="F96" s="17">
        <v>246228</v>
      </c>
      <c r="G96" s="17"/>
      <c r="H96" s="17"/>
      <c r="I96" s="31"/>
      <c r="J96" s="32">
        <f t="shared" si="8"/>
        <v>0</v>
      </c>
      <c r="K96" s="32">
        <f t="shared" si="9"/>
        <v>0</v>
      </c>
      <c r="L96" s="31"/>
    </row>
    <row r="97" spans="2:12" x14ac:dyDescent="0.25">
      <c r="B97" s="2">
        <f t="shared" si="10"/>
        <v>77</v>
      </c>
      <c r="C97" s="76"/>
      <c r="D97" s="8" t="s">
        <v>96</v>
      </c>
      <c r="E97" s="7" t="s">
        <v>38</v>
      </c>
      <c r="F97" s="17">
        <v>305949</v>
      </c>
      <c r="G97" s="17"/>
      <c r="H97" s="17"/>
      <c r="I97" s="31"/>
      <c r="J97" s="32">
        <f t="shared" si="8"/>
        <v>0</v>
      </c>
      <c r="K97" s="32">
        <f t="shared" si="9"/>
        <v>0</v>
      </c>
      <c r="L97" s="31"/>
    </row>
    <row r="98" spans="2:12" x14ac:dyDescent="0.25">
      <c r="B98" s="2">
        <f t="shared" si="10"/>
        <v>78</v>
      </c>
      <c r="C98" s="76"/>
      <c r="D98" s="8" t="s">
        <v>97</v>
      </c>
      <c r="E98" s="7" t="s">
        <v>38</v>
      </c>
      <c r="F98" s="17">
        <v>131478</v>
      </c>
      <c r="G98" s="17"/>
      <c r="H98" s="17"/>
      <c r="I98" s="31"/>
      <c r="J98" s="32">
        <f t="shared" si="8"/>
        <v>0</v>
      </c>
      <c r="K98" s="32">
        <f t="shared" si="9"/>
        <v>0</v>
      </c>
      <c r="L98" s="31"/>
    </row>
    <row r="99" spans="2:12" x14ac:dyDescent="0.25">
      <c r="B99" s="2">
        <f t="shared" si="10"/>
        <v>79</v>
      </c>
      <c r="C99" s="69" t="s">
        <v>98</v>
      </c>
      <c r="D99" s="69"/>
      <c r="E99" s="1" t="s">
        <v>76</v>
      </c>
      <c r="F99" s="17">
        <v>68000</v>
      </c>
      <c r="G99" s="17"/>
      <c r="H99" s="17"/>
      <c r="I99" s="31"/>
      <c r="J99" s="32">
        <f t="shared" si="8"/>
        <v>0</v>
      </c>
      <c r="K99" s="32">
        <f t="shared" si="9"/>
        <v>0</v>
      </c>
      <c r="L99" s="31"/>
    </row>
    <row r="100" spans="2:12" x14ac:dyDescent="0.25">
      <c r="B100" s="2">
        <f t="shared" si="10"/>
        <v>80</v>
      </c>
      <c r="C100" s="69" t="s">
        <v>99</v>
      </c>
      <c r="D100" s="69"/>
      <c r="E100" s="1" t="s">
        <v>76</v>
      </c>
      <c r="F100" s="17">
        <v>250000</v>
      </c>
      <c r="G100" s="17"/>
      <c r="H100" s="17"/>
      <c r="I100" s="31"/>
      <c r="J100" s="32">
        <f t="shared" si="8"/>
        <v>0</v>
      </c>
      <c r="K100" s="32">
        <f t="shared" si="9"/>
        <v>0</v>
      </c>
      <c r="L100" s="31"/>
    </row>
    <row r="101" spans="2:12" x14ac:dyDescent="0.25">
      <c r="B101" s="2">
        <f t="shared" si="10"/>
        <v>81</v>
      </c>
      <c r="C101" s="69" t="s">
        <v>100</v>
      </c>
      <c r="D101" s="69"/>
      <c r="E101" s="1" t="s">
        <v>76</v>
      </c>
      <c r="F101" s="17">
        <v>360000</v>
      </c>
      <c r="G101" s="17"/>
      <c r="H101" s="17"/>
      <c r="I101" s="31"/>
      <c r="J101" s="32">
        <f t="shared" si="8"/>
        <v>0</v>
      </c>
      <c r="K101" s="32">
        <f t="shared" si="9"/>
        <v>0</v>
      </c>
      <c r="L101" s="31"/>
    </row>
    <row r="102" spans="2:12" x14ac:dyDescent="0.25">
      <c r="B102" s="2"/>
      <c r="C102" s="68" t="s">
        <v>128</v>
      </c>
      <c r="D102" s="68"/>
      <c r="E102" s="3"/>
      <c r="F102" s="18"/>
      <c r="G102" s="18"/>
      <c r="H102" s="18"/>
      <c r="I102" s="34"/>
      <c r="J102" s="35">
        <f>SUM(J76:J101)</f>
        <v>3300000</v>
      </c>
      <c r="K102" s="34"/>
      <c r="L102" s="35">
        <f>SUM(L76:L101)</f>
        <v>3300000</v>
      </c>
    </row>
    <row r="103" spans="2:12" x14ac:dyDescent="0.25">
      <c r="B103" s="2">
        <v>82</v>
      </c>
      <c r="C103" s="76" t="s">
        <v>118</v>
      </c>
      <c r="D103" s="9" t="s">
        <v>119</v>
      </c>
      <c r="E103" s="1" t="s">
        <v>76</v>
      </c>
      <c r="F103" s="17">
        <v>9000</v>
      </c>
      <c r="G103" s="17"/>
      <c r="H103" s="17"/>
      <c r="I103" s="31"/>
      <c r="J103" s="32">
        <f t="shared" si="8"/>
        <v>0</v>
      </c>
      <c r="K103" s="32">
        <f>G103+I103</f>
        <v>0</v>
      </c>
      <c r="L103" s="31"/>
    </row>
    <row r="104" spans="2:12" x14ac:dyDescent="0.25">
      <c r="B104" s="2">
        <v>83</v>
      </c>
      <c r="C104" s="76"/>
      <c r="D104" s="9" t="s">
        <v>120</v>
      </c>
      <c r="E104" s="1" t="s">
        <v>76</v>
      </c>
      <c r="F104" s="17">
        <v>6000</v>
      </c>
      <c r="G104" s="17"/>
      <c r="H104" s="17"/>
      <c r="I104" s="31">
        <v>150</v>
      </c>
      <c r="J104" s="32">
        <f t="shared" si="8"/>
        <v>900000</v>
      </c>
      <c r="K104" s="32">
        <f>G104+I104</f>
        <v>150</v>
      </c>
      <c r="L104" s="46">
        <f>K104*F104</f>
        <v>900000</v>
      </c>
    </row>
    <row r="105" spans="2:12" x14ac:dyDescent="0.25">
      <c r="B105" s="2"/>
      <c r="C105" s="68" t="s">
        <v>129</v>
      </c>
      <c r="D105" s="68"/>
      <c r="E105" s="3"/>
      <c r="F105" s="18"/>
      <c r="G105" s="18"/>
      <c r="H105" s="18"/>
      <c r="I105" s="34"/>
      <c r="J105" s="35">
        <f>SUM(J103:J104)</f>
        <v>900000</v>
      </c>
      <c r="K105" s="34"/>
      <c r="L105" s="35">
        <f>SUM(L103:L104)</f>
        <v>900000</v>
      </c>
    </row>
    <row r="106" spans="2:12" x14ac:dyDescent="0.25">
      <c r="B106" s="2"/>
      <c r="C106" s="68" t="s">
        <v>101</v>
      </c>
      <c r="D106" s="68"/>
      <c r="E106" s="3"/>
      <c r="F106" s="18"/>
      <c r="G106" s="18"/>
      <c r="H106" s="18"/>
      <c r="I106" s="34"/>
      <c r="J106" s="35">
        <f>J105+J102</f>
        <v>4200000</v>
      </c>
      <c r="K106" s="34"/>
      <c r="L106" s="35">
        <f>L105+L102</f>
        <v>4200000</v>
      </c>
    </row>
    <row r="107" spans="2:12" x14ac:dyDescent="0.25">
      <c r="B107" s="2">
        <v>84</v>
      </c>
      <c r="C107" s="79" t="s">
        <v>114</v>
      </c>
      <c r="D107" s="79"/>
      <c r="E107" s="1" t="s">
        <v>117</v>
      </c>
      <c r="F107" s="20">
        <v>182100</v>
      </c>
      <c r="G107" s="20">
        <v>2</v>
      </c>
      <c r="H107" s="20">
        <v>364200</v>
      </c>
      <c r="I107" s="31"/>
      <c r="J107" s="32">
        <f t="shared" si="8"/>
        <v>0</v>
      </c>
      <c r="K107" s="32">
        <f>G107+I107</f>
        <v>2</v>
      </c>
      <c r="L107" s="32">
        <f>K107*F107</f>
        <v>364200</v>
      </c>
    </row>
    <row r="108" spans="2:12" x14ac:dyDescent="0.25">
      <c r="B108" s="2">
        <v>85</v>
      </c>
      <c r="C108" s="79" t="s">
        <v>115</v>
      </c>
      <c r="D108" s="79"/>
      <c r="E108" s="1" t="s">
        <v>117</v>
      </c>
      <c r="F108" s="20">
        <v>182100</v>
      </c>
      <c r="G108" s="20">
        <v>2</v>
      </c>
      <c r="H108" s="20">
        <v>364200</v>
      </c>
      <c r="I108" s="31"/>
      <c r="J108" s="32">
        <f t="shared" si="8"/>
        <v>0</v>
      </c>
      <c r="K108" s="32">
        <f t="shared" ref="K108:K109" si="12">G108+I108</f>
        <v>2</v>
      </c>
      <c r="L108" s="32">
        <f t="shared" ref="L108:L109" si="13">K108*F108</f>
        <v>364200</v>
      </c>
    </row>
    <row r="109" spans="2:12" x14ac:dyDescent="0.25">
      <c r="B109" s="2">
        <v>86</v>
      </c>
      <c r="C109" s="79" t="s">
        <v>116</v>
      </c>
      <c r="D109" s="79"/>
      <c r="E109" s="1" t="s">
        <v>117</v>
      </c>
      <c r="F109" s="20">
        <v>137500</v>
      </c>
      <c r="G109" s="20">
        <v>1</v>
      </c>
      <c r="H109" s="20">
        <v>137500</v>
      </c>
      <c r="I109" s="31"/>
      <c r="J109" s="32">
        <f t="shared" si="8"/>
        <v>0</v>
      </c>
      <c r="K109" s="32">
        <f t="shared" si="12"/>
        <v>1</v>
      </c>
      <c r="L109" s="32">
        <f t="shared" si="13"/>
        <v>137500</v>
      </c>
    </row>
    <row r="110" spans="2:12" x14ac:dyDescent="0.25">
      <c r="B110" s="2"/>
      <c r="C110" s="68" t="s">
        <v>135</v>
      </c>
      <c r="D110" s="68"/>
      <c r="E110" s="3"/>
      <c r="F110" s="19"/>
      <c r="G110" s="19"/>
      <c r="H110" s="19">
        <v>865900</v>
      </c>
      <c r="I110" s="34"/>
      <c r="J110" s="35">
        <f>SUM(J107:J109)</f>
        <v>0</v>
      </c>
      <c r="K110" s="34"/>
      <c r="L110" s="35">
        <f>SUM(L107:L109)</f>
        <v>865900</v>
      </c>
    </row>
    <row r="111" spans="2:12" x14ac:dyDescent="0.25">
      <c r="B111" s="2">
        <v>87</v>
      </c>
      <c r="C111" s="69" t="s">
        <v>102</v>
      </c>
      <c r="D111" s="69"/>
      <c r="E111" s="1" t="s">
        <v>103</v>
      </c>
      <c r="F111" s="17"/>
      <c r="G111" s="17">
        <v>0</v>
      </c>
      <c r="H111" s="17">
        <v>0</v>
      </c>
      <c r="I111" s="31"/>
      <c r="J111" s="32">
        <f t="shared" si="8"/>
        <v>0</v>
      </c>
      <c r="K111" s="31">
        <f>I111</f>
        <v>0</v>
      </c>
      <c r="L111" s="32">
        <f>K111*F111</f>
        <v>0</v>
      </c>
    </row>
    <row r="112" spans="2:12" x14ac:dyDescent="0.25">
      <c r="B112" s="2">
        <v>88</v>
      </c>
      <c r="C112" s="69" t="s">
        <v>104</v>
      </c>
      <c r="D112" s="69"/>
      <c r="E112" s="1" t="s">
        <v>103</v>
      </c>
      <c r="F112" s="17"/>
      <c r="G112" s="17">
        <v>0</v>
      </c>
      <c r="H112" s="17">
        <v>0</v>
      </c>
      <c r="I112" s="31"/>
      <c r="J112" s="32">
        <f t="shared" si="8"/>
        <v>0</v>
      </c>
      <c r="K112" s="31">
        <f t="shared" ref="K112:K116" si="14">I112</f>
        <v>0</v>
      </c>
      <c r="L112" s="32">
        <f t="shared" ref="L112:L117" si="15">K112*F112</f>
        <v>0</v>
      </c>
    </row>
    <row r="113" spans="2:12" x14ac:dyDescent="0.25">
      <c r="B113" s="2">
        <v>89</v>
      </c>
      <c r="C113" s="69" t="s">
        <v>105</v>
      </c>
      <c r="D113" s="69"/>
      <c r="E113" s="1" t="s">
        <v>103</v>
      </c>
      <c r="F113" s="17"/>
      <c r="G113" s="17">
        <v>0</v>
      </c>
      <c r="H113" s="17">
        <v>0</v>
      </c>
      <c r="I113" s="31"/>
      <c r="J113" s="32">
        <f t="shared" si="8"/>
        <v>0</v>
      </c>
      <c r="K113" s="31">
        <f t="shared" si="14"/>
        <v>0</v>
      </c>
      <c r="L113" s="32">
        <f t="shared" si="15"/>
        <v>0</v>
      </c>
    </row>
    <row r="114" spans="2:12" x14ac:dyDescent="0.25">
      <c r="B114" s="2">
        <v>90</v>
      </c>
      <c r="C114" s="69" t="s">
        <v>106</v>
      </c>
      <c r="D114" s="69"/>
      <c r="E114" s="1" t="s">
        <v>103</v>
      </c>
      <c r="F114" s="17"/>
      <c r="G114" s="17">
        <v>0</v>
      </c>
      <c r="H114" s="17">
        <v>0</v>
      </c>
      <c r="I114" s="31"/>
      <c r="J114" s="32">
        <f t="shared" si="8"/>
        <v>0</v>
      </c>
      <c r="K114" s="31">
        <f t="shared" si="14"/>
        <v>0</v>
      </c>
      <c r="L114" s="32">
        <f t="shared" si="15"/>
        <v>0</v>
      </c>
    </row>
    <row r="115" spans="2:12" x14ac:dyDescent="0.25">
      <c r="B115" s="2">
        <v>91</v>
      </c>
      <c r="C115" s="69" t="s">
        <v>107</v>
      </c>
      <c r="D115" s="69"/>
      <c r="E115" s="1" t="s">
        <v>103</v>
      </c>
      <c r="F115" s="17"/>
      <c r="G115" s="17">
        <v>0</v>
      </c>
      <c r="H115" s="17">
        <v>0</v>
      </c>
      <c r="I115" s="31"/>
      <c r="J115" s="32">
        <f t="shared" si="8"/>
        <v>0</v>
      </c>
      <c r="K115" s="31">
        <f t="shared" si="14"/>
        <v>0</v>
      </c>
      <c r="L115" s="32">
        <f t="shared" si="15"/>
        <v>0</v>
      </c>
    </row>
    <row r="116" spans="2:12" x14ac:dyDescent="0.25">
      <c r="B116" s="2">
        <v>92</v>
      </c>
      <c r="C116" s="69" t="s">
        <v>108</v>
      </c>
      <c r="D116" s="69"/>
      <c r="E116" s="1" t="s">
        <v>103</v>
      </c>
      <c r="F116" s="17"/>
      <c r="G116" s="17">
        <v>0</v>
      </c>
      <c r="H116" s="17">
        <v>0</v>
      </c>
      <c r="I116" s="31"/>
      <c r="J116" s="32">
        <f t="shared" si="8"/>
        <v>0</v>
      </c>
      <c r="K116" s="31">
        <f t="shared" si="14"/>
        <v>0</v>
      </c>
      <c r="L116" s="32">
        <f t="shared" si="15"/>
        <v>0</v>
      </c>
    </row>
    <row r="117" spans="2:12" x14ac:dyDescent="0.25">
      <c r="B117" s="2">
        <v>93</v>
      </c>
      <c r="C117" s="69" t="s">
        <v>132</v>
      </c>
      <c r="D117" s="69"/>
      <c r="E117" s="1" t="s">
        <v>109</v>
      </c>
      <c r="F117" s="17">
        <v>59000</v>
      </c>
      <c r="G117" s="17">
        <v>144</v>
      </c>
      <c r="H117" s="17">
        <v>8496000</v>
      </c>
      <c r="I117" s="31">
        <v>72</v>
      </c>
      <c r="J117" s="32">
        <f t="shared" si="8"/>
        <v>4248000</v>
      </c>
      <c r="K117" s="32">
        <f>G117+I117</f>
        <v>216</v>
      </c>
      <c r="L117" s="32">
        <f t="shared" si="15"/>
        <v>12744000</v>
      </c>
    </row>
    <row r="118" spans="2:12" x14ac:dyDescent="0.25">
      <c r="B118" s="2"/>
      <c r="C118" s="68" t="s">
        <v>130</v>
      </c>
      <c r="D118" s="68"/>
      <c r="E118" s="3"/>
      <c r="F118" s="18"/>
      <c r="G118" s="18"/>
      <c r="H118" s="18">
        <v>8496000</v>
      </c>
      <c r="I118" s="34"/>
      <c r="J118" s="35">
        <f>SUM(J111:J117)</f>
        <v>4248000</v>
      </c>
      <c r="K118" s="34"/>
      <c r="L118" s="35">
        <f>SUM(L111:L117)</f>
        <v>12744000</v>
      </c>
    </row>
    <row r="119" spans="2:12" x14ac:dyDescent="0.25">
      <c r="B119" s="2"/>
      <c r="C119" s="74" t="s">
        <v>110</v>
      </c>
      <c r="D119" s="74"/>
      <c r="E119" s="10"/>
      <c r="F119" s="21"/>
      <c r="G119" s="21"/>
      <c r="H119" s="21">
        <v>9361900</v>
      </c>
      <c r="I119" s="34"/>
      <c r="J119" s="35">
        <f>J118+J110+J106</f>
        <v>8448000</v>
      </c>
      <c r="K119" s="34"/>
      <c r="L119" s="35">
        <f>L118+L110+L106</f>
        <v>17809900</v>
      </c>
    </row>
    <row r="120" spans="2:12" x14ac:dyDescent="0.25">
      <c r="B120" s="2">
        <v>94</v>
      </c>
      <c r="C120" s="69" t="s">
        <v>111</v>
      </c>
      <c r="D120" s="69"/>
      <c r="E120" s="1"/>
      <c r="F120" s="17"/>
      <c r="G120" s="17"/>
      <c r="H120" s="17"/>
      <c r="I120" s="31"/>
      <c r="J120" s="31"/>
      <c r="K120" s="31"/>
      <c r="L120" s="31"/>
    </row>
    <row r="121" spans="2:12" x14ac:dyDescent="0.25">
      <c r="B121" s="2"/>
      <c r="C121" s="75" t="s">
        <v>112</v>
      </c>
      <c r="D121" s="75"/>
      <c r="E121" s="10"/>
      <c r="F121" s="21"/>
      <c r="G121" s="21"/>
      <c r="H121" s="21">
        <v>81361900</v>
      </c>
      <c r="I121" s="34"/>
      <c r="J121" s="35">
        <f>J119+J75</f>
        <v>40128000</v>
      </c>
      <c r="K121" s="34"/>
      <c r="L121" s="35">
        <f>L119+L75</f>
        <v>121489900</v>
      </c>
    </row>
    <row r="122" spans="2:12" x14ac:dyDescent="0.25">
      <c r="B122" s="2">
        <v>95</v>
      </c>
      <c r="C122" s="69" t="s">
        <v>113</v>
      </c>
      <c r="D122" s="69"/>
      <c r="E122" s="1"/>
      <c r="F122" s="17"/>
      <c r="G122" s="17"/>
      <c r="H122" s="17">
        <v>8136190</v>
      </c>
      <c r="I122" s="31"/>
      <c r="J122" s="39">
        <f>J121*0.1</f>
        <v>4012800</v>
      </c>
      <c r="K122" s="31"/>
      <c r="L122" s="42">
        <f>L121*0.1</f>
        <v>12148990</v>
      </c>
    </row>
    <row r="123" spans="2:12" x14ac:dyDescent="0.25">
      <c r="B123" s="1"/>
      <c r="C123" s="75"/>
      <c r="D123" s="75"/>
      <c r="E123" s="10"/>
      <c r="F123" s="21"/>
      <c r="G123" s="21"/>
      <c r="H123" s="21">
        <v>89498090</v>
      </c>
      <c r="I123" s="38"/>
      <c r="J123" s="40">
        <f>J121+J122</f>
        <v>44140800</v>
      </c>
      <c r="K123" s="34"/>
      <c r="L123" s="43">
        <f>L121+L122</f>
        <v>133638890</v>
      </c>
    </row>
    <row r="124" spans="2:12" ht="6" customHeight="1" x14ac:dyDescent="0.25"/>
    <row r="125" spans="2:12" ht="13.5" customHeight="1" x14ac:dyDescent="0.25">
      <c r="C125" s="22" t="s">
        <v>139</v>
      </c>
      <c r="D125" s="23"/>
      <c r="E125" s="23"/>
      <c r="F125" s="23"/>
      <c r="G125" s="23"/>
      <c r="H125" s="23"/>
    </row>
    <row r="126" spans="2:12" x14ac:dyDescent="0.25">
      <c r="C126" s="23"/>
      <c r="D126" s="24" t="s">
        <v>144</v>
      </c>
      <c r="E126" s="24"/>
      <c r="F126" s="23"/>
      <c r="G126" s="23"/>
      <c r="H126" s="23"/>
      <c r="K126" s="11" t="s">
        <v>153</v>
      </c>
    </row>
    <row r="127" spans="2:12" ht="2.25" customHeight="1" x14ac:dyDescent="0.25">
      <c r="C127" s="23"/>
      <c r="D127" s="24"/>
      <c r="E127" s="24"/>
      <c r="F127" s="23"/>
      <c r="G127" s="23"/>
      <c r="H127" s="23"/>
    </row>
    <row r="128" spans="2:12" x14ac:dyDescent="0.25">
      <c r="C128" s="23"/>
      <c r="D128" s="24" t="s">
        <v>140</v>
      </c>
      <c r="E128" s="24"/>
      <c r="F128" s="23"/>
      <c r="G128" s="23"/>
      <c r="H128" s="23"/>
      <c r="K128" s="11" t="s">
        <v>154</v>
      </c>
    </row>
    <row r="129" spans="3:11" ht="3" customHeight="1" x14ac:dyDescent="0.25">
      <c r="C129" s="23"/>
      <c r="D129" s="25"/>
      <c r="E129" s="26"/>
      <c r="F129" s="23"/>
      <c r="G129" s="23"/>
      <c r="H129" s="23"/>
    </row>
    <row r="130" spans="3:11" x14ac:dyDescent="0.25">
      <c r="C130" s="23"/>
      <c r="D130" s="24" t="s">
        <v>141</v>
      </c>
      <c r="E130" s="24"/>
      <c r="F130" s="23"/>
      <c r="G130" s="23"/>
      <c r="H130" s="23"/>
      <c r="K130" s="11" t="s">
        <v>155</v>
      </c>
    </row>
    <row r="131" spans="3:11" ht="6.75" customHeight="1" x14ac:dyDescent="0.25">
      <c r="C131" s="27"/>
      <c r="D131" s="27"/>
      <c r="E131" s="27"/>
      <c r="F131" s="27"/>
      <c r="G131" s="27"/>
      <c r="H131" s="27"/>
    </row>
    <row r="132" spans="3:11" x14ac:dyDescent="0.25">
      <c r="C132" s="22" t="s">
        <v>142</v>
      </c>
      <c r="D132" s="23" t="s">
        <v>145</v>
      </c>
      <c r="K132" s="11" t="s">
        <v>156</v>
      </c>
    </row>
    <row r="133" spans="3:11" ht="5.25" customHeight="1" x14ac:dyDescent="0.25">
      <c r="C133" s="22"/>
      <c r="D133" s="27"/>
      <c r="E133" s="27"/>
    </row>
    <row r="134" spans="3:11" x14ac:dyDescent="0.25">
      <c r="C134" s="28" t="s">
        <v>143</v>
      </c>
      <c r="D134" s="41"/>
      <c r="E134" s="27"/>
    </row>
    <row r="135" spans="3:11" ht="6.75" customHeight="1" x14ac:dyDescent="0.25">
      <c r="C135" s="22"/>
      <c r="D135" s="27"/>
      <c r="E135" s="27"/>
    </row>
    <row r="136" spans="3:11" x14ac:dyDescent="0.25">
      <c r="C136" s="27"/>
      <c r="D136" s="11" t="s">
        <v>151</v>
      </c>
      <c r="K136" s="11" t="s">
        <v>157</v>
      </c>
    </row>
    <row r="137" spans="3:11" x14ac:dyDescent="0.25">
      <c r="D137" s="11" t="s">
        <v>152</v>
      </c>
      <c r="K137" s="11" t="s">
        <v>158</v>
      </c>
    </row>
  </sheetData>
  <mergeCells count="121">
    <mergeCell ref="C123:D123"/>
    <mergeCell ref="C117:D117"/>
    <mergeCell ref="C118:D118"/>
    <mergeCell ref="C119:D119"/>
    <mergeCell ref="C120:D120"/>
    <mergeCell ref="C121:D121"/>
    <mergeCell ref="C122:D122"/>
    <mergeCell ref="C111:D111"/>
    <mergeCell ref="C112:D112"/>
    <mergeCell ref="C113:D113"/>
    <mergeCell ref="C114:D114"/>
    <mergeCell ref="C115:D115"/>
    <mergeCell ref="C116:D116"/>
    <mergeCell ref="C105:D105"/>
    <mergeCell ref="C106:D106"/>
    <mergeCell ref="C107:D107"/>
    <mergeCell ref="C108:D108"/>
    <mergeCell ref="C109:D109"/>
    <mergeCell ref="C110:D110"/>
    <mergeCell ref="C95:C98"/>
    <mergeCell ref="C99:D99"/>
    <mergeCell ref="C100:D100"/>
    <mergeCell ref="C101:D101"/>
    <mergeCell ref="C102:D102"/>
    <mergeCell ref="C103:C104"/>
    <mergeCell ref="C89:D89"/>
    <mergeCell ref="C90:D90"/>
    <mergeCell ref="C91:D91"/>
    <mergeCell ref="C92:D92"/>
    <mergeCell ref="C93:D93"/>
    <mergeCell ref="C94:D94"/>
    <mergeCell ref="C83:D83"/>
    <mergeCell ref="C84:D84"/>
    <mergeCell ref="C85:D85"/>
    <mergeCell ref="C86:D86"/>
    <mergeCell ref="C87:D87"/>
    <mergeCell ref="C88:D88"/>
    <mergeCell ref="C77:D77"/>
    <mergeCell ref="C78:D78"/>
    <mergeCell ref="C79:D79"/>
    <mergeCell ref="C80:D80"/>
    <mergeCell ref="C81:D81"/>
    <mergeCell ref="C82:D82"/>
    <mergeCell ref="C71:D71"/>
    <mergeCell ref="C72:D72"/>
    <mergeCell ref="C73:D73"/>
    <mergeCell ref="C74:D74"/>
    <mergeCell ref="C75:D75"/>
    <mergeCell ref="C76:D76"/>
    <mergeCell ref="C65:D65"/>
    <mergeCell ref="C66:D66"/>
    <mergeCell ref="C67:D67"/>
    <mergeCell ref="C68:D68"/>
    <mergeCell ref="C69:D69"/>
    <mergeCell ref="C70:D70"/>
    <mergeCell ref="C59:D59"/>
    <mergeCell ref="C60:D60"/>
    <mergeCell ref="C61:D61"/>
    <mergeCell ref="C62:D62"/>
    <mergeCell ref="C63:D63"/>
    <mergeCell ref="C64:D64"/>
    <mergeCell ref="C53:D53"/>
    <mergeCell ref="C54:D54"/>
    <mergeCell ref="C55:D55"/>
    <mergeCell ref="C56:D56"/>
    <mergeCell ref="C57:D57"/>
    <mergeCell ref="C58:D58"/>
    <mergeCell ref="C47:D47"/>
    <mergeCell ref="C48:D48"/>
    <mergeCell ref="C49:D49"/>
    <mergeCell ref="C50:D50"/>
    <mergeCell ref="C51:D51"/>
    <mergeCell ref="C52:D52"/>
    <mergeCell ref="C41:D41"/>
    <mergeCell ref="C42:D42"/>
    <mergeCell ref="C43:D43"/>
    <mergeCell ref="C44:D44"/>
    <mergeCell ref="C45:D45"/>
    <mergeCell ref="C46:D46"/>
    <mergeCell ref="C35:D35"/>
    <mergeCell ref="C36:D36"/>
    <mergeCell ref="C37:D37"/>
    <mergeCell ref="C38:D38"/>
    <mergeCell ref="C39:D39"/>
    <mergeCell ref="C40:D40"/>
    <mergeCell ref="C29:D29"/>
    <mergeCell ref="C30:D30"/>
    <mergeCell ref="C31:D31"/>
    <mergeCell ref="C32:D32"/>
    <mergeCell ref="C33:D33"/>
    <mergeCell ref="C34:D34"/>
    <mergeCell ref="C23:D23"/>
    <mergeCell ref="C24:D24"/>
    <mergeCell ref="C25:D25"/>
    <mergeCell ref="C26:D26"/>
    <mergeCell ref="C27:D27"/>
    <mergeCell ref="C28:D28"/>
    <mergeCell ref="C17:D17"/>
    <mergeCell ref="C18:D18"/>
    <mergeCell ref="C19:D19"/>
    <mergeCell ref="C20:D20"/>
    <mergeCell ref="C21:D21"/>
    <mergeCell ref="C22:D22"/>
    <mergeCell ref="C11:D11"/>
    <mergeCell ref="C12:D12"/>
    <mergeCell ref="C13:D13"/>
    <mergeCell ref="C14:D14"/>
    <mergeCell ref="C15:D15"/>
    <mergeCell ref="C16:D16"/>
    <mergeCell ref="B9:B10"/>
    <mergeCell ref="C9:D10"/>
    <mergeCell ref="E9:E10"/>
    <mergeCell ref="F9:F10"/>
    <mergeCell ref="I9:J9"/>
    <mergeCell ref="K9:L9"/>
    <mergeCell ref="B1:L1"/>
    <mergeCell ref="B2:L2"/>
    <mergeCell ref="B3:F3"/>
    <mergeCell ref="D4:J4"/>
    <mergeCell ref="E5:L5"/>
    <mergeCell ref="J6:L6"/>
  </mergeCells>
  <pageMargins left="0.7" right="0.7" top="0.56000000000000005" bottom="0.21" header="0.3" footer="0.12"/>
  <pageSetup paperSize="9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B3AB9-8D6C-4375-B21D-EF0B66988496}">
  <sheetPr>
    <pageSetUpPr fitToPage="1"/>
  </sheetPr>
  <dimension ref="B1:L137"/>
  <sheetViews>
    <sheetView topLeftCell="B4" workbookViewId="0">
      <selection activeCell="J123" sqref="J123"/>
    </sheetView>
  </sheetViews>
  <sheetFormatPr defaultColWidth="8.88671875" defaultRowHeight="13.2" x14ac:dyDescent="0.25"/>
  <cols>
    <col min="1" max="1" width="8.88671875" style="11"/>
    <col min="2" max="2" width="4.33203125" style="11" bestFit="1" customWidth="1"/>
    <col min="3" max="3" width="8.88671875" style="11"/>
    <col min="4" max="4" width="34.5546875" style="11" customWidth="1"/>
    <col min="5" max="5" width="10.109375" style="11" bestFit="1" customWidth="1"/>
    <col min="6" max="6" width="10.33203125" style="11" bestFit="1" customWidth="1"/>
    <col min="7" max="7" width="10.33203125" style="11" customWidth="1"/>
    <col min="8" max="8" width="11.44140625" style="11" bestFit="1" customWidth="1"/>
    <col min="9" max="9" width="8.88671875" style="11" customWidth="1"/>
    <col min="10" max="10" width="12.88671875" style="11" bestFit="1" customWidth="1"/>
    <col min="11" max="11" width="8.88671875" style="11"/>
    <col min="12" max="12" width="12.88671875" style="11" bestFit="1" customWidth="1"/>
    <col min="13" max="16384" width="8.88671875" style="11"/>
  </cols>
  <sheetData>
    <row r="1" spans="2:12" x14ac:dyDescent="0.25">
      <c r="B1" s="64" t="s">
        <v>136</v>
      </c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2:12" x14ac:dyDescent="0.25">
      <c r="B2" s="65" t="s">
        <v>162</v>
      </c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2:12" ht="7.2" customHeight="1" x14ac:dyDescent="0.25">
      <c r="B3" s="65"/>
      <c r="C3" s="65"/>
      <c r="D3" s="65"/>
      <c r="E3" s="65"/>
      <c r="F3" s="65"/>
      <c r="G3" s="29"/>
      <c r="H3" s="29"/>
    </row>
    <row r="4" spans="2:12" ht="27.75" customHeight="1" x14ac:dyDescent="0.25">
      <c r="C4" s="44"/>
      <c r="D4" s="66" t="s">
        <v>164</v>
      </c>
      <c r="E4" s="66"/>
      <c r="F4" s="66"/>
      <c r="G4" s="66"/>
      <c r="H4" s="66"/>
      <c r="I4" s="66"/>
      <c r="J4" s="66"/>
      <c r="K4" s="44"/>
      <c r="L4" s="44"/>
    </row>
    <row r="5" spans="2:12" ht="11.25" customHeight="1" x14ac:dyDescent="0.25">
      <c r="B5" s="15"/>
      <c r="C5" s="15"/>
      <c r="D5" s="15"/>
      <c r="E5" s="65" t="s">
        <v>163</v>
      </c>
      <c r="F5" s="65"/>
      <c r="G5" s="65"/>
      <c r="H5" s="65"/>
      <c r="I5" s="65"/>
      <c r="J5" s="65"/>
      <c r="K5" s="65"/>
      <c r="L5" s="65"/>
    </row>
    <row r="6" spans="2:12" ht="12" customHeight="1" x14ac:dyDescent="0.25">
      <c r="B6" s="15"/>
      <c r="C6" s="15"/>
      <c r="D6" s="15"/>
      <c r="E6" s="29"/>
      <c r="F6" s="29"/>
      <c r="G6" s="29"/>
      <c r="H6" s="29"/>
      <c r="I6" s="29"/>
      <c r="J6" s="67" t="s">
        <v>160</v>
      </c>
      <c r="K6" s="67"/>
      <c r="L6" s="67"/>
    </row>
    <row r="7" spans="2:12" x14ac:dyDescent="0.25">
      <c r="B7" s="12"/>
      <c r="C7" s="11" t="s">
        <v>138</v>
      </c>
      <c r="D7" s="13"/>
      <c r="E7" s="14"/>
    </row>
    <row r="8" spans="2:12" ht="6" customHeight="1" x14ac:dyDescent="0.25">
      <c r="B8" s="12"/>
      <c r="D8" s="13"/>
      <c r="E8" s="14"/>
    </row>
    <row r="9" spans="2:12" ht="25.5" customHeight="1" x14ac:dyDescent="0.25">
      <c r="B9" s="80" t="s">
        <v>0</v>
      </c>
      <c r="C9" s="82" t="s">
        <v>1</v>
      </c>
      <c r="D9" s="83"/>
      <c r="E9" s="86" t="s">
        <v>2</v>
      </c>
      <c r="F9" s="88" t="s">
        <v>137</v>
      </c>
      <c r="G9" s="45"/>
      <c r="H9" s="45"/>
      <c r="I9" s="89" t="s">
        <v>146</v>
      </c>
      <c r="J9" s="89"/>
      <c r="K9" s="90" t="s">
        <v>147</v>
      </c>
      <c r="L9" s="90"/>
    </row>
    <row r="10" spans="2:12" ht="24" customHeight="1" x14ac:dyDescent="0.25">
      <c r="B10" s="81"/>
      <c r="C10" s="84"/>
      <c r="D10" s="85"/>
      <c r="E10" s="87"/>
      <c r="F10" s="88"/>
      <c r="G10" s="45"/>
      <c r="H10" s="45"/>
      <c r="I10" s="30" t="s">
        <v>148</v>
      </c>
      <c r="J10" s="30" t="s">
        <v>149</v>
      </c>
      <c r="K10" s="30" t="s">
        <v>148</v>
      </c>
      <c r="L10" s="30" t="s">
        <v>150</v>
      </c>
    </row>
    <row r="11" spans="2:12" x14ac:dyDescent="0.25">
      <c r="B11" s="2">
        <v>0</v>
      </c>
      <c r="C11" s="70">
        <v>1</v>
      </c>
      <c r="D11" s="70"/>
      <c r="E11" s="2">
        <v>2</v>
      </c>
      <c r="F11" s="2">
        <v>3</v>
      </c>
      <c r="G11" s="2"/>
      <c r="H11" s="2"/>
      <c r="I11" s="33">
        <v>4</v>
      </c>
      <c r="J11" s="33">
        <v>5</v>
      </c>
      <c r="K11" s="33">
        <v>6</v>
      </c>
      <c r="L11" s="33">
        <v>7</v>
      </c>
    </row>
    <row r="12" spans="2:12" x14ac:dyDescent="0.25">
      <c r="B12" s="2">
        <v>1</v>
      </c>
      <c r="C12" s="69" t="s">
        <v>3</v>
      </c>
      <c r="D12" s="69"/>
      <c r="E12" s="1" t="s">
        <v>4</v>
      </c>
      <c r="F12" s="16">
        <v>80000</v>
      </c>
      <c r="G12" s="16">
        <v>110</v>
      </c>
      <c r="H12" s="16">
        <v>8800000</v>
      </c>
      <c r="I12" s="31"/>
      <c r="J12" s="32">
        <f>I12*F12</f>
        <v>0</v>
      </c>
      <c r="K12" s="32">
        <f>G12+I12</f>
        <v>110</v>
      </c>
      <c r="L12" s="32">
        <f>K12*F12</f>
        <v>8800000</v>
      </c>
    </row>
    <row r="13" spans="2:12" x14ac:dyDescent="0.25">
      <c r="B13" s="2">
        <v>2</v>
      </c>
      <c r="C13" s="71" t="s">
        <v>5</v>
      </c>
      <c r="D13" s="71"/>
      <c r="E13" s="1" t="s">
        <v>6</v>
      </c>
      <c r="F13" s="16">
        <v>80000</v>
      </c>
      <c r="G13" s="16"/>
      <c r="H13" s="16">
        <v>0</v>
      </c>
      <c r="I13" s="31"/>
      <c r="J13" s="32">
        <f>I13*F13</f>
        <v>0</v>
      </c>
      <c r="K13" s="32">
        <f t="shared" ref="K13:K14" si="0">G13+I13</f>
        <v>0</v>
      </c>
      <c r="L13" s="32">
        <f t="shared" ref="L13:L16" si="1">K13*F13</f>
        <v>0</v>
      </c>
    </row>
    <row r="14" spans="2:12" x14ac:dyDescent="0.25">
      <c r="B14" s="2">
        <v>3</v>
      </c>
      <c r="C14" s="71" t="s">
        <v>7</v>
      </c>
      <c r="D14" s="71"/>
      <c r="E14" s="1" t="s">
        <v>4</v>
      </c>
      <c r="F14" s="16">
        <v>80000</v>
      </c>
      <c r="G14" s="16">
        <v>44</v>
      </c>
      <c r="H14" s="16">
        <v>3520000</v>
      </c>
      <c r="I14" s="31">
        <v>44</v>
      </c>
      <c r="J14" s="32">
        <f>I14*F14</f>
        <v>3520000</v>
      </c>
      <c r="K14" s="32">
        <f t="shared" si="0"/>
        <v>88</v>
      </c>
      <c r="L14" s="32">
        <f t="shared" si="1"/>
        <v>7040000</v>
      </c>
    </row>
    <row r="15" spans="2:12" hidden="1" x14ac:dyDescent="0.25">
      <c r="B15" s="2">
        <v>4</v>
      </c>
      <c r="C15" s="69" t="s">
        <v>8</v>
      </c>
      <c r="D15" s="69"/>
      <c r="E15" s="1" t="s">
        <v>4</v>
      </c>
      <c r="F15" s="16">
        <v>80000</v>
      </c>
      <c r="G15" s="16"/>
      <c r="H15" s="16">
        <v>0</v>
      </c>
      <c r="I15" s="31"/>
      <c r="J15" s="32">
        <f>I15*F15</f>
        <v>0</v>
      </c>
      <c r="K15" s="31"/>
      <c r="L15" s="32">
        <f t="shared" si="1"/>
        <v>0</v>
      </c>
    </row>
    <row r="16" spans="2:12" hidden="1" x14ac:dyDescent="0.25">
      <c r="B16" s="2">
        <v>5</v>
      </c>
      <c r="C16" s="69" t="s">
        <v>9</v>
      </c>
      <c r="D16" s="69"/>
      <c r="E16" s="1" t="s">
        <v>4</v>
      </c>
      <c r="F16" s="16">
        <v>80000</v>
      </c>
      <c r="G16" s="16"/>
      <c r="H16" s="16">
        <v>0</v>
      </c>
      <c r="I16" s="31"/>
      <c r="J16" s="32">
        <f>I16*F16</f>
        <v>0</v>
      </c>
      <c r="K16" s="31"/>
      <c r="L16" s="32">
        <f t="shared" si="1"/>
        <v>0</v>
      </c>
    </row>
    <row r="17" spans="2:12" x14ac:dyDescent="0.25">
      <c r="B17" s="2"/>
      <c r="C17" s="68" t="s">
        <v>121</v>
      </c>
      <c r="D17" s="68"/>
      <c r="E17" s="3"/>
      <c r="F17" s="18"/>
      <c r="G17" s="18"/>
      <c r="H17" s="18">
        <v>12320000</v>
      </c>
      <c r="I17" s="34"/>
      <c r="J17" s="35">
        <f>SUM(J12:J16)</f>
        <v>3520000</v>
      </c>
      <c r="K17" s="34"/>
      <c r="L17" s="35">
        <f>SUM(L12:L16)</f>
        <v>15840000</v>
      </c>
    </row>
    <row r="18" spans="2:12" hidden="1" x14ac:dyDescent="0.25">
      <c r="B18" s="2">
        <v>6</v>
      </c>
      <c r="C18" s="69" t="s">
        <v>10</v>
      </c>
      <c r="D18" s="69"/>
      <c r="E18" s="1" t="s">
        <v>11</v>
      </c>
      <c r="F18" s="16">
        <v>10000</v>
      </c>
      <c r="G18" s="16"/>
      <c r="H18" s="16"/>
      <c r="I18" s="31"/>
      <c r="J18" s="32">
        <f t="shared" ref="J18:J28" si="2">I18*F18</f>
        <v>0</v>
      </c>
      <c r="K18" s="31"/>
      <c r="L18" s="31"/>
    </row>
    <row r="19" spans="2:12" hidden="1" x14ac:dyDescent="0.25">
      <c r="B19" s="2">
        <v>7</v>
      </c>
      <c r="C19" s="69" t="s">
        <v>12</v>
      </c>
      <c r="D19" s="69"/>
      <c r="E19" s="1" t="s">
        <v>11</v>
      </c>
      <c r="F19" s="16">
        <v>30000</v>
      </c>
      <c r="G19" s="16"/>
      <c r="H19" s="16"/>
      <c r="I19" s="31"/>
      <c r="J19" s="32">
        <f t="shared" si="2"/>
        <v>0</v>
      </c>
      <c r="K19" s="31"/>
      <c r="L19" s="31"/>
    </row>
    <row r="20" spans="2:12" hidden="1" x14ac:dyDescent="0.25">
      <c r="B20" s="2">
        <v>8</v>
      </c>
      <c r="C20" s="69" t="s">
        <v>13</v>
      </c>
      <c r="D20" s="69"/>
      <c r="E20" s="1" t="s">
        <v>11</v>
      </c>
      <c r="F20" s="16">
        <v>35000</v>
      </c>
      <c r="G20" s="16"/>
      <c r="H20" s="16"/>
      <c r="I20" s="31"/>
      <c r="J20" s="32">
        <f t="shared" si="2"/>
        <v>0</v>
      </c>
      <c r="K20" s="31"/>
      <c r="L20" s="31"/>
    </row>
    <row r="21" spans="2:12" hidden="1" x14ac:dyDescent="0.25">
      <c r="B21" s="2">
        <v>9</v>
      </c>
      <c r="C21" s="69" t="s">
        <v>14</v>
      </c>
      <c r="D21" s="69"/>
      <c r="E21" s="1" t="s">
        <v>15</v>
      </c>
      <c r="F21" s="17">
        <v>40000</v>
      </c>
      <c r="G21" s="17"/>
      <c r="H21" s="17"/>
      <c r="I21" s="31"/>
      <c r="J21" s="32">
        <f t="shared" si="2"/>
        <v>0</v>
      </c>
      <c r="K21" s="31"/>
      <c r="L21" s="31"/>
    </row>
    <row r="22" spans="2:12" hidden="1" x14ac:dyDescent="0.25">
      <c r="B22" s="2">
        <v>10</v>
      </c>
      <c r="C22" s="69" t="s">
        <v>16</v>
      </c>
      <c r="D22" s="69"/>
      <c r="E22" s="1" t="s">
        <v>17</v>
      </c>
      <c r="F22" s="16">
        <v>40000</v>
      </c>
      <c r="G22" s="16"/>
      <c r="H22" s="16"/>
      <c r="I22" s="31"/>
      <c r="J22" s="32">
        <f t="shared" si="2"/>
        <v>0</v>
      </c>
      <c r="K22" s="31"/>
      <c r="L22" s="31"/>
    </row>
    <row r="23" spans="2:12" hidden="1" x14ac:dyDescent="0.25">
      <c r="B23" s="2">
        <v>11</v>
      </c>
      <c r="C23" s="69" t="s">
        <v>18</v>
      </c>
      <c r="D23" s="69"/>
      <c r="E23" s="1" t="s">
        <v>19</v>
      </c>
      <c r="F23" s="16">
        <v>200000</v>
      </c>
      <c r="G23" s="16"/>
      <c r="H23" s="16"/>
      <c r="I23" s="31"/>
      <c r="J23" s="32">
        <f t="shared" si="2"/>
        <v>0</v>
      </c>
      <c r="K23" s="31"/>
      <c r="L23" s="31"/>
    </row>
    <row r="24" spans="2:12" hidden="1" x14ac:dyDescent="0.25">
      <c r="B24" s="2">
        <v>12</v>
      </c>
      <c r="C24" s="69" t="s">
        <v>20</v>
      </c>
      <c r="D24" s="69"/>
      <c r="E24" s="1" t="s">
        <v>15</v>
      </c>
      <c r="F24" s="16">
        <v>2000000</v>
      </c>
      <c r="G24" s="16"/>
      <c r="H24" s="16"/>
      <c r="I24" s="31"/>
      <c r="J24" s="32">
        <f t="shared" si="2"/>
        <v>0</v>
      </c>
      <c r="K24" s="31"/>
      <c r="L24" s="31"/>
    </row>
    <row r="25" spans="2:12" hidden="1" x14ac:dyDescent="0.25">
      <c r="B25" s="2">
        <v>13</v>
      </c>
      <c r="C25" s="69" t="s">
        <v>21</v>
      </c>
      <c r="D25" s="69"/>
      <c r="E25" s="1" t="s">
        <v>11</v>
      </c>
      <c r="F25" s="16">
        <v>40000</v>
      </c>
      <c r="G25" s="16"/>
      <c r="H25" s="16"/>
      <c r="I25" s="31"/>
      <c r="J25" s="32">
        <f t="shared" si="2"/>
        <v>0</v>
      </c>
      <c r="K25" s="31"/>
      <c r="L25" s="31"/>
    </row>
    <row r="26" spans="2:12" hidden="1" x14ac:dyDescent="0.25">
      <c r="B26" s="2">
        <v>14</v>
      </c>
      <c r="C26" s="69" t="s">
        <v>22</v>
      </c>
      <c r="D26" s="69"/>
      <c r="E26" s="1" t="s">
        <v>17</v>
      </c>
      <c r="F26" s="16">
        <v>96000</v>
      </c>
      <c r="G26" s="16"/>
      <c r="H26" s="16"/>
      <c r="I26" s="31"/>
      <c r="J26" s="32">
        <f t="shared" si="2"/>
        <v>0</v>
      </c>
      <c r="K26" s="31"/>
      <c r="L26" s="31"/>
    </row>
    <row r="27" spans="2:12" hidden="1" x14ac:dyDescent="0.25">
      <c r="B27" s="2">
        <v>15</v>
      </c>
      <c r="C27" s="69" t="s">
        <v>23</v>
      </c>
      <c r="D27" s="69"/>
      <c r="E27" s="1" t="s">
        <v>131</v>
      </c>
      <c r="F27" s="16">
        <v>60000</v>
      </c>
      <c r="G27" s="16"/>
      <c r="H27" s="16"/>
      <c r="I27" s="31"/>
      <c r="J27" s="32">
        <f t="shared" si="2"/>
        <v>0</v>
      </c>
      <c r="K27" s="31"/>
      <c r="L27" s="31"/>
    </row>
    <row r="28" spans="2:12" hidden="1" x14ac:dyDescent="0.25">
      <c r="B28" s="2">
        <v>16</v>
      </c>
      <c r="C28" s="69" t="s">
        <v>24</v>
      </c>
      <c r="D28" s="69"/>
      <c r="E28" s="1" t="s">
        <v>25</v>
      </c>
      <c r="F28" s="16">
        <v>120000</v>
      </c>
      <c r="G28" s="16"/>
      <c r="H28" s="16"/>
      <c r="I28" s="31"/>
      <c r="J28" s="32">
        <f t="shared" si="2"/>
        <v>0</v>
      </c>
      <c r="K28" s="31"/>
      <c r="L28" s="31"/>
    </row>
    <row r="29" spans="2:12" hidden="1" x14ac:dyDescent="0.25">
      <c r="B29" s="2"/>
      <c r="C29" s="68" t="s">
        <v>122</v>
      </c>
      <c r="D29" s="68"/>
      <c r="E29" s="3"/>
      <c r="F29" s="36"/>
      <c r="G29" s="36"/>
      <c r="H29" s="36"/>
      <c r="I29" s="34"/>
      <c r="J29" s="35">
        <f>SUM(J18:J28)</f>
        <v>0</v>
      </c>
      <c r="K29" s="34"/>
      <c r="L29" s="34"/>
    </row>
    <row r="30" spans="2:12" hidden="1" x14ac:dyDescent="0.25">
      <c r="B30" s="2">
        <v>17</v>
      </c>
      <c r="C30" s="69" t="s">
        <v>26</v>
      </c>
      <c r="D30" s="69"/>
      <c r="E30" s="4" t="s">
        <v>27</v>
      </c>
      <c r="F30" s="16">
        <v>18000</v>
      </c>
      <c r="G30" s="16"/>
      <c r="H30" s="16"/>
      <c r="I30" s="31"/>
      <c r="J30" s="32">
        <f t="shared" ref="J30:J35" si="3">I30*F30</f>
        <v>0</v>
      </c>
      <c r="K30" s="31"/>
      <c r="L30" s="31"/>
    </row>
    <row r="31" spans="2:12" hidden="1" x14ac:dyDescent="0.25">
      <c r="B31" s="2">
        <v>18</v>
      </c>
      <c r="C31" s="69" t="s">
        <v>28</v>
      </c>
      <c r="D31" s="69"/>
      <c r="E31" s="4" t="s">
        <v>29</v>
      </c>
      <c r="F31" s="16">
        <v>17000</v>
      </c>
      <c r="G31" s="16"/>
      <c r="H31" s="16"/>
      <c r="I31" s="31"/>
      <c r="J31" s="32">
        <f t="shared" si="3"/>
        <v>0</v>
      </c>
      <c r="K31" s="31"/>
      <c r="L31" s="31"/>
    </row>
    <row r="32" spans="2:12" hidden="1" x14ac:dyDescent="0.25">
      <c r="B32" s="2">
        <v>19</v>
      </c>
      <c r="C32" s="69" t="s">
        <v>30</v>
      </c>
      <c r="D32" s="69"/>
      <c r="E32" s="4" t="s">
        <v>27</v>
      </c>
      <c r="F32" s="16">
        <v>7500</v>
      </c>
      <c r="G32" s="16"/>
      <c r="H32" s="16"/>
      <c r="I32" s="31"/>
      <c r="J32" s="32">
        <f t="shared" si="3"/>
        <v>0</v>
      </c>
      <c r="K32" s="31"/>
      <c r="L32" s="31"/>
    </row>
    <row r="33" spans="2:12" hidden="1" x14ac:dyDescent="0.25">
      <c r="B33" s="2">
        <v>20</v>
      </c>
      <c r="C33" s="69" t="s">
        <v>31</v>
      </c>
      <c r="D33" s="69"/>
      <c r="E33" s="4" t="s">
        <v>29</v>
      </c>
      <c r="F33" s="16">
        <v>180000</v>
      </c>
      <c r="G33" s="16"/>
      <c r="H33" s="16"/>
      <c r="I33" s="31"/>
      <c r="J33" s="32">
        <f t="shared" si="3"/>
        <v>0</v>
      </c>
      <c r="K33" s="31"/>
      <c r="L33" s="31"/>
    </row>
    <row r="34" spans="2:12" hidden="1" x14ac:dyDescent="0.25">
      <c r="B34" s="2">
        <v>21</v>
      </c>
      <c r="C34" s="69" t="s">
        <v>32</v>
      </c>
      <c r="D34" s="69"/>
      <c r="E34" s="4" t="s">
        <v>33</v>
      </c>
      <c r="F34" s="16">
        <v>2000000</v>
      </c>
      <c r="G34" s="16"/>
      <c r="H34" s="16"/>
      <c r="I34" s="31"/>
      <c r="J34" s="32">
        <f t="shared" si="3"/>
        <v>0</v>
      </c>
      <c r="K34" s="31"/>
      <c r="L34" s="31"/>
    </row>
    <row r="35" spans="2:12" hidden="1" x14ac:dyDescent="0.25">
      <c r="B35" s="2">
        <v>22</v>
      </c>
      <c r="C35" s="69" t="s">
        <v>34</v>
      </c>
      <c r="D35" s="69"/>
      <c r="E35" s="4" t="s">
        <v>15</v>
      </c>
      <c r="F35" s="16">
        <v>350000</v>
      </c>
      <c r="G35" s="16"/>
      <c r="H35" s="16"/>
      <c r="I35" s="31"/>
      <c r="J35" s="32">
        <f t="shared" si="3"/>
        <v>0</v>
      </c>
      <c r="K35" s="31"/>
      <c r="L35" s="31"/>
    </row>
    <row r="36" spans="2:12" hidden="1" x14ac:dyDescent="0.25">
      <c r="B36" s="2"/>
      <c r="C36" s="68" t="s">
        <v>123</v>
      </c>
      <c r="D36" s="68"/>
      <c r="E36" s="3"/>
      <c r="F36" s="36"/>
      <c r="G36" s="36"/>
      <c r="H36" s="36"/>
      <c r="I36" s="34"/>
      <c r="J36" s="35">
        <f>SUM(J30:J35)</f>
        <v>0</v>
      </c>
      <c r="K36" s="34"/>
      <c r="L36" s="34"/>
    </row>
    <row r="37" spans="2:12" hidden="1" x14ac:dyDescent="0.25">
      <c r="B37" s="2">
        <v>23</v>
      </c>
      <c r="C37" s="72" t="s">
        <v>35</v>
      </c>
      <c r="D37" s="72"/>
      <c r="E37" s="5" t="s">
        <v>36</v>
      </c>
      <c r="F37" s="17">
        <v>17000</v>
      </c>
      <c r="G37" s="17"/>
      <c r="H37" s="17"/>
      <c r="I37" s="31"/>
      <c r="J37" s="32">
        <f t="shared" ref="J37:J57" si="4">I37*F37</f>
        <v>0</v>
      </c>
      <c r="K37" s="31"/>
      <c r="L37" s="31"/>
    </row>
    <row r="38" spans="2:12" hidden="1" x14ac:dyDescent="0.25">
      <c r="B38" s="2">
        <v>24</v>
      </c>
      <c r="C38" s="72" t="s">
        <v>37</v>
      </c>
      <c r="D38" s="72"/>
      <c r="E38" s="5" t="s">
        <v>38</v>
      </c>
      <c r="F38" s="17">
        <v>64000</v>
      </c>
      <c r="G38" s="17"/>
      <c r="H38" s="17"/>
      <c r="I38" s="31"/>
      <c r="J38" s="32">
        <f t="shared" si="4"/>
        <v>0</v>
      </c>
      <c r="K38" s="31"/>
      <c r="L38" s="31"/>
    </row>
    <row r="39" spans="2:12" hidden="1" x14ac:dyDescent="0.25">
      <c r="B39" s="2">
        <v>25</v>
      </c>
      <c r="C39" s="72" t="s">
        <v>39</v>
      </c>
      <c r="D39" s="72"/>
      <c r="E39" s="5" t="s">
        <v>38</v>
      </c>
      <c r="F39" s="17">
        <v>58000</v>
      </c>
      <c r="G39" s="17"/>
      <c r="H39" s="17"/>
      <c r="I39" s="31"/>
      <c r="J39" s="32">
        <f t="shared" si="4"/>
        <v>0</v>
      </c>
      <c r="K39" s="31"/>
      <c r="L39" s="31"/>
    </row>
    <row r="40" spans="2:12" hidden="1" x14ac:dyDescent="0.25">
      <c r="B40" s="2">
        <v>26</v>
      </c>
      <c r="C40" s="72" t="s">
        <v>40</v>
      </c>
      <c r="D40" s="72"/>
      <c r="E40" s="5" t="s">
        <v>38</v>
      </c>
      <c r="F40" s="17">
        <v>18000</v>
      </c>
      <c r="G40" s="17"/>
      <c r="H40" s="17"/>
      <c r="I40" s="31"/>
      <c r="J40" s="32">
        <f t="shared" si="4"/>
        <v>0</v>
      </c>
      <c r="K40" s="31"/>
      <c r="L40" s="31"/>
    </row>
    <row r="41" spans="2:12" hidden="1" x14ac:dyDescent="0.25">
      <c r="B41" s="2">
        <v>27</v>
      </c>
      <c r="C41" s="72" t="s">
        <v>41</v>
      </c>
      <c r="D41" s="72"/>
      <c r="E41" s="5" t="s">
        <v>38</v>
      </c>
      <c r="F41" s="17">
        <v>15000</v>
      </c>
      <c r="G41" s="17"/>
      <c r="H41" s="17"/>
      <c r="I41" s="31"/>
      <c r="J41" s="32">
        <f t="shared" si="4"/>
        <v>0</v>
      </c>
      <c r="K41" s="31"/>
      <c r="L41" s="31"/>
    </row>
    <row r="42" spans="2:12" hidden="1" x14ac:dyDescent="0.25">
      <c r="B42" s="2">
        <v>28</v>
      </c>
      <c r="C42" s="72" t="s">
        <v>42</v>
      </c>
      <c r="D42" s="72"/>
      <c r="E42" s="5" t="s">
        <v>38</v>
      </c>
      <c r="F42" s="17">
        <v>12000</v>
      </c>
      <c r="G42" s="17"/>
      <c r="H42" s="17"/>
      <c r="I42" s="31"/>
      <c r="J42" s="32">
        <f t="shared" si="4"/>
        <v>0</v>
      </c>
      <c r="K42" s="31"/>
      <c r="L42" s="31"/>
    </row>
    <row r="43" spans="2:12" hidden="1" x14ac:dyDescent="0.25">
      <c r="B43" s="2">
        <v>29</v>
      </c>
      <c r="C43" s="72" t="s">
        <v>43</v>
      </c>
      <c r="D43" s="72"/>
      <c r="E43" s="5" t="s">
        <v>38</v>
      </c>
      <c r="F43" s="17">
        <v>12000</v>
      </c>
      <c r="G43" s="17"/>
      <c r="H43" s="17"/>
      <c r="I43" s="31"/>
      <c r="J43" s="32">
        <f t="shared" si="4"/>
        <v>0</v>
      </c>
      <c r="K43" s="31"/>
      <c r="L43" s="31"/>
    </row>
    <row r="44" spans="2:12" hidden="1" x14ac:dyDescent="0.25">
      <c r="B44" s="2">
        <v>30</v>
      </c>
      <c r="C44" s="72" t="s">
        <v>44</v>
      </c>
      <c r="D44" s="72"/>
      <c r="E44" s="5" t="s">
        <v>38</v>
      </c>
      <c r="F44" s="17">
        <v>12000</v>
      </c>
      <c r="G44" s="17"/>
      <c r="H44" s="17"/>
      <c r="I44" s="31"/>
      <c r="J44" s="32">
        <f t="shared" si="4"/>
        <v>0</v>
      </c>
      <c r="K44" s="31"/>
      <c r="L44" s="31"/>
    </row>
    <row r="45" spans="2:12" hidden="1" x14ac:dyDescent="0.25">
      <c r="B45" s="2">
        <v>31</v>
      </c>
      <c r="C45" s="72" t="s">
        <v>45</v>
      </c>
      <c r="D45" s="72"/>
      <c r="E45" s="5" t="s">
        <v>38</v>
      </c>
      <c r="F45" s="17">
        <v>8000</v>
      </c>
      <c r="G45" s="17"/>
      <c r="H45" s="17"/>
      <c r="I45" s="31"/>
      <c r="J45" s="32">
        <f t="shared" si="4"/>
        <v>0</v>
      </c>
      <c r="K45" s="31"/>
      <c r="L45" s="31"/>
    </row>
    <row r="46" spans="2:12" hidden="1" x14ac:dyDescent="0.25">
      <c r="B46" s="2">
        <v>32</v>
      </c>
      <c r="C46" s="72" t="s">
        <v>46</v>
      </c>
      <c r="D46" s="72"/>
      <c r="E46" s="5" t="s">
        <v>38</v>
      </c>
      <c r="F46" s="17">
        <v>96000</v>
      </c>
      <c r="G46" s="17"/>
      <c r="H46" s="17"/>
      <c r="I46" s="31"/>
      <c r="J46" s="32">
        <f t="shared" si="4"/>
        <v>0</v>
      </c>
      <c r="K46" s="31"/>
      <c r="L46" s="31"/>
    </row>
    <row r="47" spans="2:12" hidden="1" x14ac:dyDescent="0.25">
      <c r="B47" s="2">
        <v>33</v>
      </c>
      <c r="C47" s="72" t="s">
        <v>47</v>
      </c>
      <c r="D47" s="72"/>
      <c r="E47" s="5" t="s">
        <v>38</v>
      </c>
      <c r="F47" s="17">
        <v>20000</v>
      </c>
      <c r="G47" s="17"/>
      <c r="H47" s="17"/>
      <c r="I47" s="31"/>
      <c r="J47" s="32">
        <f t="shared" si="4"/>
        <v>0</v>
      </c>
      <c r="K47" s="31"/>
      <c r="L47" s="31"/>
    </row>
    <row r="48" spans="2:12" hidden="1" x14ac:dyDescent="0.25">
      <c r="B48" s="2">
        <v>34</v>
      </c>
      <c r="C48" s="72" t="s">
        <v>48</v>
      </c>
      <c r="D48" s="72"/>
      <c r="E48" s="5" t="s">
        <v>38</v>
      </c>
      <c r="F48" s="17">
        <v>18000</v>
      </c>
      <c r="G48" s="17"/>
      <c r="H48" s="17"/>
      <c r="I48" s="31"/>
      <c r="J48" s="32">
        <f t="shared" si="4"/>
        <v>0</v>
      </c>
      <c r="K48" s="31"/>
      <c r="L48" s="31"/>
    </row>
    <row r="49" spans="2:12" hidden="1" x14ac:dyDescent="0.25">
      <c r="B49" s="2">
        <v>35</v>
      </c>
      <c r="C49" s="72" t="s">
        <v>49</v>
      </c>
      <c r="D49" s="72"/>
      <c r="E49" s="5" t="s">
        <v>38</v>
      </c>
      <c r="F49" s="17">
        <v>16000</v>
      </c>
      <c r="G49" s="17"/>
      <c r="H49" s="17"/>
      <c r="I49" s="31"/>
      <c r="J49" s="32">
        <f t="shared" si="4"/>
        <v>0</v>
      </c>
      <c r="K49" s="31"/>
      <c r="L49" s="31"/>
    </row>
    <row r="50" spans="2:12" hidden="1" x14ac:dyDescent="0.25">
      <c r="B50" s="2">
        <v>36</v>
      </c>
      <c r="C50" s="72" t="s">
        <v>50</v>
      </c>
      <c r="D50" s="72"/>
      <c r="E50" s="5" t="s">
        <v>38</v>
      </c>
      <c r="F50" s="17">
        <v>20000</v>
      </c>
      <c r="G50" s="17"/>
      <c r="H50" s="17"/>
      <c r="I50" s="31"/>
      <c r="J50" s="32">
        <f t="shared" si="4"/>
        <v>0</v>
      </c>
      <c r="K50" s="31"/>
      <c r="L50" s="31"/>
    </row>
    <row r="51" spans="2:12" hidden="1" x14ac:dyDescent="0.25">
      <c r="B51" s="2">
        <v>37</v>
      </c>
      <c r="C51" s="72" t="s">
        <v>51</v>
      </c>
      <c r="D51" s="72"/>
      <c r="E51" s="5" t="s">
        <v>38</v>
      </c>
      <c r="F51" s="17">
        <v>10000</v>
      </c>
      <c r="G51" s="17"/>
      <c r="H51" s="17"/>
      <c r="I51" s="31"/>
      <c r="J51" s="32">
        <f t="shared" si="4"/>
        <v>0</v>
      </c>
      <c r="K51" s="31"/>
      <c r="L51" s="31"/>
    </row>
    <row r="52" spans="2:12" hidden="1" x14ac:dyDescent="0.25">
      <c r="B52" s="2">
        <v>38</v>
      </c>
      <c r="C52" s="72" t="s">
        <v>52</v>
      </c>
      <c r="D52" s="72"/>
      <c r="E52" s="5" t="s">
        <v>38</v>
      </c>
      <c r="F52" s="17">
        <v>20000</v>
      </c>
      <c r="G52" s="17"/>
      <c r="H52" s="17"/>
      <c r="I52" s="31"/>
      <c r="J52" s="32">
        <f t="shared" si="4"/>
        <v>0</v>
      </c>
      <c r="K52" s="31"/>
      <c r="L52" s="31"/>
    </row>
    <row r="53" spans="2:12" hidden="1" x14ac:dyDescent="0.25">
      <c r="B53" s="2">
        <v>39</v>
      </c>
      <c r="C53" s="72" t="s">
        <v>53</v>
      </c>
      <c r="D53" s="72"/>
      <c r="E53" s="5" t="s">
        <v>36</v>
      </c>
      <c r="F53" s="17">
        <v>22000</v>
      </c>
      <c r="G53" s="17"/>
      <c r="H53" s="17"/>
      <c r="I53" s="31"/>
      <c r="J53" s="32">
        <f t="shared" si="4"/>
        <v>0</v>
      </c>
      <c r="K53" s="31"/>
      <c r="L53" s="31"/>
    </row>
    <row r="54" spans="2:12" hidden="1" x14ac:dyDescent="0.25">
      <c r="B54" s="2">
        <v>40</v>
      </c>
      <c r="C54" s="72" t="s">
        <v>54</v>
      </c>
      <c r="D54" s="72"/>
      <c r="E54" s="5" t="s">
        <v>36</v>
      </c>
      <c r="F54" s="17">
        <v>20000</v>
      </c>
      <c r="G54" s="17"/>
      <c r="H54" s="17"/>
      <c r="I54" s="31"/>
      <c r="J54" s="32">
        <f t="shared" si="4"/>
        <v>0</v>
      </c>
      <c r="K54" s="31"/>
      <c r="L54" s="31"/>
    </row>
    <row r="55" spans="2:12" hidden="1" x14ac:dyDescent="0.25">
      <c r="B55" s="2">
        <v>41</v>
      </c>
      <c r="C55" s="72" t="s">
        <v>55</v>
      </c>
      <c r="D55" s="72"/>
      <c r="E55" s="5" t="s">
        <v>36</v>
      </c>
      <c r="F55" s="17">
        <v>12000</v>
      </c>
      <c r="G55" s="17"/>
      <c r="H55" s="17"/>
      <c r="I55" s="31"/>
      <c r="J55" s="32">
        <f t="shared" si="4"/>
        <v>0</v>
      </c>
      <c r="K55" s="31"/>
      <c r="L55" s="31"/>
    </row>
    <row r="56" spans="2:12" hidden="1" x14ac:dyDescent="0.25">
      <c r="B56" s="2">
        <v>42</v>
      </c>
      <c r="C56" s="72" t="s">
        <v>56</v>
      </c>
      <c r="D56" s="72"/>
      <c r="E56" s="5" t="s">
        <v>36</v>
      </c>
      <c r="F56" s="17">
        <v>15000</v>
      </c>
      <c r="G56" s="17"/>
      <c r="H56" s="17"/>
      <c r="I56" s="31"/>
      <c r="J56" s="32">
        <f t="shared" si="4"/>
        <v>0</v>
      </c>
      <c r="K56" s="31"/>
      <c r="L56" s="31"/>
    </row>
    <row r="57" spans="2:12" hidden="1" x14ac:dyDescent="0.25">
      <c r="B57" s="2">
        <v>43</v>
      </c>
      <c r="C57" s="72" t="s">
        <v>57</v>
      </c>
      <c r="D57" s="72"/>
      <c r="E57" s="5" t="s">
        <v>36</v>
      </c>
      <c r="F57" s="17">
        <v>118000</v>
      </c>
      <c r="G57" s="17"/>
      <c r="H57" s="17"/>
      <c r="I57" s="31"/>
      <c r="J57" s="32">
        <f t="shared" si="4"/>
        <v>0</v>
      </c>
      <c r="K57" s="31"/>
      <c r="L57" s="31"/>
    </row>
    <row r="58" spans="2:12" hidden="1" x14ac:dyDescent="0.25">
      <c r="B58" s="2"/>
      <c r="C58" s="68" t="s">
        <v>124</v>
      </c>
      <c r="D58" s="68"/>
      <c r="E58" s="3"/>
      <c r="F58" s="36"/>
      <c r="G58" s="36"/>
      <c r="H58" s="36"/>
      <c r="I58" s="34"/>
      <c r="J58" s="35">
        <f>SUM(J37:J57)</f>
        <v>0</v>
      </c>
      <c r="K58" s="34"/>
      <c r="L58" s="34"/>
    </row>
    <row r="59" spans="2:12" hidden="1" x14ac:dyDescent="0.25">
      <c r="B59" s="2">
        <v>44</v>
      </c>
      <c r="C59" s="69" t="s">
        <v>58</v>
      </c>
      <c r="D59" s="69"/>
      <c r="E59" s="5" t="s">
        <v>59</v>
      </c>
      <c r="F59" s="17">
        <v>550000</v>
      </c>
      <c r="G59" s="17"/>
      <c r="H59" s="17"/>
      <c r="I59" s="31"/>
      <c r="J59" s="32">
        <f>I59*F59</f>
        <v>0</v>
      </c>
      <c r="K59" s="31"/>
      <c r="L59" s="31"/>
    </row>
    <row r="60" spans="2:12" hidden="1" x14ac:dyDescent="0.25">
      <c r="B60" s="2">
        <v>45</v>
      </c>
      <c r="C60" s="69" t="s">
        <v>60</v>
      </c>
      <c r="D60" s="69"/>
      <c r="E60" s="5" t="s">
        <v>59</v>
      </c>
      <c r="F60" s="17">
        <v>900000</v>
      </c>
      <c r="G60" s="17"/>
      <c r="H60" s="17"/>
      <c r="I60" s="31"/>
      <c r="J60" s="32">
        <f>I60*F60</f>
        <v>0</v>
      </c>
      <c r="K60" s="31"/>
      <c r="L60" s="31"/>
    </row>
    <row r="61" spans="2:12" hidden="1" x14ac:dyDescent="0.25">
      <c r="B61" s="2"/>
      <c r="C61" s="68" t="s">
        <v>125</v>
      </c>
      <c r="D61" s="68"/>
      <c r="E61" s="3"/>
      <c r="F61" s="36"/>
      <c r="G61" s="36"/>
      <c r="H61" s="36"/>
      <c r="I61" s="34"/>
      <c r="J61" s="35">
        <f>SUM(J59:J60)</f>
        <v>0</v>
      </c>
      <c r="K61" s="34"/>
      <c r="L61" s="34"/>
    </row>
    <row r="62" spans="2:12" hidden="1" x14ac:dyDescent="0.25">
      <c r="B62" s="2"/>
      <c r="C62" s="68" t="s">
        <v>61</v>
      </c>
      <c r="D62" s="68"/>
      <c r="E62" s="3"/>
      <c r="F62" s="36"/>
      <c r="G62" s="36"/>
      <c r="H62" s="36"/>
      <c r="I62" s="35"/>
      <c r="J62" s="35">
        <f>J61+J58+J36+J29</f>
        <v>0</v>
      </c>
      <c r="K62" s="34"/>
      <c r="L62" s="34"/>
    </row>
    <row r="63" spans="2:12" hidden="1" x14ac:dyDescent="0.25">
      <c r="B63" s="2">
        <v>46</v>
      </c>
      <c r="C63" s="69" t="s">
        <v>62</v>
      </c>
      <c r="D63" s="69"/>
      <c r="E63" s="1" t="s">
        <v>6</v>
      </c>
      <c r="F63" s="17">
        <v>80000</v>
      </c>
      <c r="G63" s="17"/>
      <c r="H63" s="17">
        <v>0</v>
      </c>
      <c r="I63" s="31"/>
      <c r="J63" s="32">
        <f>I63*F63</f>
        <v>0</v>
      </c>
      <c r="K63" s="31"/>
      <c r="L63" s="32">
        <f>K63*F63</f>
        <v>0</v>
      </c>
    </row>
    <row r="64" spans="2:12" hidden="1" x14ac:dyDescent="0.25">
      <c r="B64" s="2">
        <v>47</v>
      </c>
      <c r="C64" s="69" t="s">
        <v>63</v>
      </c>
      <c r="D64" s="69"/>
      <c r="E64" s="1" t="s">
        <v>6</v>
      </c>
      <c r="F64" s="17">
        <v>80000</v>
      </c>
      <c r="G64" s="17"/>
      <c r="H64" s="17">
        <v>0</v>
      </c>
      <c r="I64" s="31"/>
      <c r="J64" s="32">
        <f>I64*F64</f>
        <v>0</v>
      </c>
      <c r="K64" s="31"/>
      <c r="L64" s="32">
        <f t="shared" ref="L64:L67" si="5">K64*F64</f>
        <v>0</v>
      </c>
    </row>
    <row r="65" spans="2:12" x14ac:dyDescent="0.25">
      <c r="B65" s="2">
        <v>48</v>
      </c>
      <c r="C65" s="69" t="s">
        <v>64</v>
      </c>
      <c r="D65" s="69"/>
      <c r="E65" s="1" t="s">
        <v>4</v>
      </c>
      <c r="F65" s="17">
        <v>80000</v>
      </c>
      <c r="G65" s="17">
        <v>396</v>
      </c>
      <c r="H65" s="17">
        <v>31680000</v>
      </c>
      <c r="I65" s="31">
        <v>306</v>
      </c>
      <c r="J65" s="32">
        <f>I65*F65</f>
        <v>24480000</v>
      </c>
      <c r="K65" s="32">
        <f>I65+G65</f>
        <v>702</v>
      </c>
      <c r="L65" s="32">
        <f t="shared" si="5"/>
        <v>56160000</v>
      </c>
    </row>
    <row r="66" spans="2:12" x14ac:dyDescent="0.25">
      <c r="B66" s="2">
        <v>49</v>
      </c>
      <c r="C66" s="69" t="s">
        <v>65</v>
      </c>
      <c r="D66" s="69"/>
      <c r="E66" s="1" t="s">
        <v>4</v>
      </c>
      <c r="F66" s="17">
        <v>29000</v>
      </c>
      <c r="G66" s="17"/>
      <c r="H66" s="17">
        <v>0</v>
      </c>
      <c r="I66" s="31"/>
      <c r="J66" s="32">
        <f>I66*F66</f>
        <v>0</v>
      </c>
      <c r="K66" s="32">
        <f t="shared" ref="K66:K67" si="6">I66+G66</f>
        <v>0</v>
      </c>
      <c r="L66" s="32">
        <f t="shared" si="5"/>
        <v>0</v>
      </c>
    </row>
    <row r="67" spans="2:12" x14ac:dyDescent="0.25">
      <c r="B67" s="2">
        <v>50</v>
      </c>
      <c r="C67" s="69" t="s">
        <v>66</v>
      </c>
      <c r="D67" s="69"/>
      <c r="E67" s="1" t="s">
        <v>67</v>
      </c>
      <c r="F67" s="17">
        <v>30000</v>
      </c>
      <c r="G67" s="17"/>
      <c r="H67" s="17">
        <v>0</v>
      </c>
      <c r="I67" s="31"/>
      <c r="J67" s="32">
        <f>I67*F67</f>
        <v>0</v>
      </c>
      <c r="K67" s="32">
        <f t="shared" si="6"/>
        <v>0</v>
      </c>
      <c r="L67" s="32">
        <f t="shared" si="5"/>
        <v>0</v>
      </c>
    </row>
    <row r="68" spans="2:12" x14ac:dyDescent="0.25">
      <c r="B68" s="2"/>
      <c r="C68" s="68" t="s">
        <v>126</v>
      </c>
      <c r="D68" s="68"/>
      <c r="E68" s="6"/>
      <c r="F68" s="36"/>
      <c r="G68" s="36"/>
      <c r="H68" s="36">
        <v>31680000</v>
      </c>
      <c r="I68" s="34"/>
      <c r="J68" s="35">
        <f>SUM(J63:J67)</f>
        <v>24480000</v>
      </c>
      <c r="K68" s="34"/>
      <c r="L68" s="35">
        <f>SUM(L63:L67)</f>
        <v>56160000</v>
      </c>
    </row>
    <row r="69" spans="2:12" hidden="1" x14ac:dyDescent="0.25">
      <c r="B69" s="2">
        <v>51</v>
      </c>
      <c r="C69" s="69" t="s">
        <v>68</v>
      </c>
      <c r="D69" s="69"/>
      <c r="E69" s="1" t="s">
        <v>69</v>
      </c>
      <c r="F69" s="17">
        <v>1200</v>
      </c>
      <c r="G69" s="17"/>
      <c r="H69" s="17">
        <v>0</v>
      </c>
      <c r="I69" s="31"/>
      <c r="J69" s="32">
        <f>I69*F69</f>
        <v>0</v>
      </c>
      <c r="K69" s="31"/>
      <c r="L69" s="32">
        <f t="shared" ref="L69:L73" si="7">K69*J69</f>
        <v>0</v>
      </c>
    </row>
    <row r="70" spans="2:12" hidden="1" x14ac:dyDescent="0.25">
      <c r="B70" s="2">
        <v>52</v>
      </c>
      <c r="C70" s="69" t="s">
        <v>70</v>
      </c>
      <c r="D70" s="69"/>
      <c r="E70" s="1" t="s">
        <v>69</v>
      </c>
      <c r="F70" s="17">
        <v>1200</v>
      </c>
      <c r="G70" s="17"/>
      <c r="H70" s="17">
        <v>0</v>
      </c>
      <c r="I70" s="31"/>
      <c r="J70" s="32">
        <f>I70*F70</f>
        <v>0</v>
      </c>
      <c r="K70" s="31"/>
      <c r="L70" s="32">
        <f t="shared" si="7"/>
        <v>0</v>
      </c>
    </row>
    <row r="71" spans="2:12" hidden="1" x14ac:dyDescent="0.25">
      <c r="B71" s="2">
        <v>53</v>
      </c>
      <c r="C71" s="69" t="s">
        <v>71</v>
      </c>
      <c r="D71" s="69"/>
      <c r="E71" s="1" t="s">
        <v>69</v>
      </c>
      <c r="F71" s="17">
        <v>1200</v>
      </c>
      <c r="G71" s="17"/>
      <c r="H71" s="17">
        <v>0</v>
      </c>
      <c r="I71" s="31"/>
      <c r="J71" s="32">
        <f>I71*F71</f>
        <v>0</v>
      </c>
      <c r="K71" s="31"/>
      <c r="L71" s="32">
        <f t="shared" si="7"/>
        <v>0</v>
      </c>
    </row>
    <row r="72" spans="2:12" hidden="1" x14ac:dyDescent="0.25">
      <c r="B72" s="2">
        <v>54</v>
      </c>
      <c r="C72" s="69" t="s">
        <v>72</v>
      </c>
      <c r="D72" s="69"/>
      <c r="E72" s="1" t="s">
        <v>69</v>
      </c>
      <c r="F72" s="17">
        <v>1200</v>
      </c>
      <c r="G72" s="17"/>
      <c r="H72" s="17">
        <v>0</v>
      </c>
      <c r="I72" s="31"/>
      <c r="J72" s="32">
        <f>I72*F72</f>
        <v>0</v>
      </c>
      <c r="K72" s="31"/>
      <c r="L72" s="32">
        <f t="shared" si="7"/>
        <v>0</v>
      </c>
    </row>
    <row r="73" spans="2:12" hidden="1" x14ac:dyDescent="0.25">
      <c r="B73" s="2">
        <v>55</v>
      </c>
      <c r="C73" s="69" t="s">
        <v>73</v>
      </c>
      <c r="D73" s="69"/>
      <c r="E73" s="1" t="s">
        <v>69</v>
      </c>
      <c r="F73" s="17">
        <v>2800</v>
      </c>
      <c r="G73" s="17"/>
      <c r="H73" s="17">
        <v>0</v>
      </c>
      <c r="I73" s="31"/>
      <c r="J73" s="32">
        <f>I73*F73</f>
        <v>0</v>
      </c>
      <c r="K73" s="31"/>
      <c r="L73" s="32">
        <f t="shared" si="7"/>
        <v>0</v>
      </c>
    </row>
    <row r="74" spans="2:12" hidden="1" x14ac:dyDescent="0.25">
      <c r="B74" s="2"/>
      <c r="C74" s="74" t="s">
        <v>127</v>
      </c>
      <c r="D74" s="74"/>
      <c r="E74" s="10"/>
      <c r="F74" s="21"/>
      <c r="G74" s="21"/>
      <c r="H74" s="21">
        <v>0</v>
      </c>
      <c r="I74" s="34"/>
      <c r="J74" s="35">
        <f>SUM(J69:J73)</f>
        <v>0</v>
      </c>
      <c r="K74" s="34"/>
      <c r="L74" s="35">
        <f>SUM(L69:L73)</f>
        <v>0</v>
      </c>
    </row>
    <row r="75" spans="2:12" x14ac:dyDescent="0.25">
      <c r="B75" s="2"/>
      <c r="C75" s="75" t="s">
        <v>74</v>
      </c>
      <c r="D75" s="75"/>
      <c r="E75" s="37"/>
      <c r="F75" s="36"/>
      <c r="G75" s="36"/>
      <c r="H75" s="36">
        <v>44000000</v>
      </c>
      <c r="I75" s="34"/>
      <c r="J75" s="35">
        <f>J74+J68+J62+J17</f>
        <v>28000000</v>
      </c>
      <c r="K75" s="34"/>
      <c r="L75" s="35">
        <f>L74+L68+L62+L17</f>
        <v>72000000</v>
      </c>
    </row>
    <row r="76" spans="2:12" hidden="1" x14ac:dyDescent="0.25">
      <c r="B76" s="2">
        <v>56</v>
      </c>
      <c r="C76" s="69" t="s">
        <v>75</v>
      </c>
      <c r="D76" s="69"/>
      <c r="E76" s="1" t="s">
        <v>76</v>
      </c>
      <c r="F76" s="17">
        <v>40000</v>
      </c>
      <c r="G76" s="17"/>
      <c r="H76" s="17"/>
      <c r="I76" s="31"/>
      <c r="J76" s="32">
        <f>I76*F76</f>
        <v>0</v>
      </c>
      <c r="K76" s="31"/>
      <c r="L76" s="31"/>
    </row>
    <row r="77" spans="2:12" hidden="1" x14ac:dyDescent="0.25">
      <c r="B77" s="2">
        <f>B76+1</f>
        <v>57</v>
      </c>
      <c r="C77" s="73" t="s">
        <v>77</v>
      </c>
      <c r="D77" s="73"/>
      <c r="E77" s="7" t="s">
        <v>76</v>
      </c>
      <c r="F77" s="17">
        <v>20000</v>
      </c>
      <c r="G77" s="17"/>
      <c r="H77" s="17"/>
      <c r="I77" s="31"/>
      <c r="J77" s="32">
        <f t="shared" ref="J77:J117" si="8">I77*F77</f>
        <v>0</v>
      </c>
      <c r="K77" s="31"/>
      <c r="L77" s="31"/>
    </row>
    <row r="78" spans="2:12" hidden="1" x14ac:dyDescent="0.25">
      <c r="B78" s="2">
        <f t="shared" ref="B78:B101" si="9">B77+1</f>
        <v>58</v>
      </c>
      <c r="C78" s="73" t="s">
        <v>78</v>
      </c>
      <c r="D78" s="73"/>
      <c r="E78" s="7" t="s">
        <v>76</v>
      </c>
      <c r="F78" s="17">
        <v>50000</v>
      </c>
      <c r="G78" s="17"/>
      <c r="H78" s="17"/>
      <c r="I78" s="31"/>
      <c r="J78" s="32">
        <f t="shared" si="8"/>
        <v>0</v>
      </c>
      <c r="K78" s="31"/>
      <c r="L78" s="31"/>
    </row>
    <row r="79" spans="2:12" hidden="1" x14ac:dyDescent="0.25">
      <c r="B79" s="2">
        <f t="shared" si="9"/>
        <v>59</v>
      </c>
      <c r="C79" s="73" t="s">
        <v>133</v>
      </c>
      <c r="D79" s="73"/>
      <c r="E79" s="7" t="s">
        <v>76</v>
      </c>
      <c r="F79" s="17">
        <v>25000</v>
      </c>
      <c r="G79" s="17"/>
      <c r="H79" s="17"/>
      <c r="I79" s="31"/>
      <c r="J79" s="32">
        <f t="shared" si="8"/>
        <v>0</v>
      </c>
      <c r="K79" s="31"/>
      <c r="L79" s="31"/>
    </row>
    <row r="80" spans="2:12" hidden="1" x14ac:dyDescent="0.25">
      <c r="B80" s="2">
        <f t="shared" si="9"/>
        <v>60</v>
      </c>
      <c r="C80" s="73" t="s">
        <v>134</v>
      </c>
      <c r="D80" s="73"/>
      <c r="E80" s="7" t="s">
        <v>76</v>
      </c>
      <c r="F80" s="17">
        <v>22000</v>
      </c>
      <c r="G80" s="17"/>
      <c r="H80" s="17"/>
      <c r="I80" s="31"/>
      <c r="J80" s="32">
        <f t="shared" si="8"/>
        <v>0</v>
      </c>
      <c r="K80" s="31"/>
      <c r="L80" s="31"/>
    </row>
    <row r="81" spans="2:12" hidden="1" x14ac:dyDescent="0.25">
      <c r="B81" s="2">
        <f t="shared" si="9"/>
        <v>61</v>
      </c>
      <c r="C81" s="73" t="s">
        <v>79</v>
      </c>
      <c r="D81" s="73"/>
      <c r="E81" s="7" t="s">
        <v>76</v>
      </c>
      <c r="F81" s="17">
        <v>16000</v>
      </c>
      <c r="G81" s="17"/>
      <c r="H81" s="17"/>
      <c r="I81" s="31"/>
      <c r="J81" s="32">
        <f t="shared" si="8"/>
        <v>0</v>
      </c>
      <c r="K81" s="31"/>
      <c r="L81" s="31"/>
    </row>
    <row r="82" spans="2:12" hidden="1" x14ac:dyDescent="0.25">
      <c r="B82" s="2">
        <f t="shared" si="9"/>
        <v>62</v>
      </c>
      <c r="C82" s="73" t="s">
        <v>80</v>
      </c>
      <c r="D82" s="73"/>
      <c r="E82" s="7" t="s">
        <v>76</v>
      </c>
      <c r="F82" s="17">
        <v>16000</v>
      </c>
      <c r="G82" s="17"/>
      <c r="H82" s="17"/>
      <c r="I82" s="31"/>
      <c r="J82" s="32">
        <f t="shared" si="8"/>
        <v>0</v>
      </c>
      <c r="K82" s="31"/>
      <c r="L82" s="31"/>
    </row>
    <row r="83" spans="2:12" hidden="1" x14ac:dyDescent="0.25">
      <c r="B83" s="2">
        <f t="shared" si="9"/>
        <v>63</v>
      </c>
      <c r="C83" s="73" t="s">
        <v>81</v>
      </c>
      <c r="D83" s="73"/>
      <c r="E83" s="7" t="s">
        <v>76</v>
      </c>
      <c r="F83" s="17">
        <v>18000</v>
      </c>
      <c r="G83" s="17"/>
      <c r="H83" s="17"/>
      <c r="I83" s="31"/>
      <c r="J83" s="32">
        <f t="shared" si="8"/>
        <v>0</v>
      </c>
      <c r="K83" s="31"/>
      <c r="L83" s="31"/>
    </row>
    <row r="84" spans="2:12" hidden="1" x14ac:dyDescent="0.25">
      <c r="B84" s="2">
        <f t="shared" si="9"/>
        <v>64</v>
      </c>
      <c r="C84" s="73" t="s">
        <v>82</v>
      </c>
      <c r="D84" s="73"/>
      <c r="E84" s="7" t="s">
        <v>76</v>
      </c>
      <c r="F84" s="17">
        <v>60000</v>
      </c>
      <c r="G84" s="17"/>
      <c r="H84" s="17"/>
      <c r="I84" s="31"/>
      <c r="J84" s="32">
        <f t="shared" si="8"/>
        <v>0</v>
      </c>
      <c r="K84" s="31"/>
      <c r="L84" s="31"/>
    </row>
    <row r="85" spans="2:12" hidden="1" x14ac:dyDescent="0.25">
      <c r="B85" s="2">
        <f t="shared" si="9"/>
        <v>65</v>
      </c>
      <c r="C85" s="73" t="s">
        <v>83</v>
      </c>
      <c r="D85" s="73"/>
      <c r="E85" s="7" t="s">
        <v>76</v>
      </c>
      <c r="F85" s="17">
        <v>38000</v>
      </c>
      <c r="G85" s="17"/>
      <c r="H85" s="17"/>
      <c r="I85" s="31"/>
      <c r="J85" s="32">
        <f t="shared" si="8"/>
        <v>0</v>
      </c>
      <c r="K85" s="31"/>
      <c r="L85" s="31"/>
    </row>
    <row r="86" spans="2:12" hidden="1" x14ac:dyDescent="0.25">
      <c r="B86" s="2">
        <f t="shared" si="9"/>
        <v>66</v>
      </c>
      <c r="C86" s="73" t="s">
        <v>84</v>
      </c>
      <c r="D86" s="73"/>
      <c r="E86" s="7" t="s">
        <v>76</v>
      </c>
      <c r="F86" s="17">
        <v>45000</v>
      </c>
      <c r="G86" s="17"/>
      <c r="H86" s="17"/>
      <c r="I86" s="31"/>
      <c r="J86" s="32">
        <f t="shared" si="8"/>
        <v>0</v>
      </c>
      <c r="K86" s="31"/>
      <c r="L86" s="31"/>
    </row>
    <row r="87" spans="2:12" hidden="1" x14ac:dyDescent="0.25">
      <c r="B87" s="2">
        <f t="shared" si="9"/>
        <v>67</v>
      </c>
      <c r="C87" s="73" t="s">
        <v>85</v>
      </c>
      <c r="D87" s="73"/>
      <c r="E87" s="7" t="s">
        <v>76</v>
      </c>
      <c r="F87" s="17">
        <v>35000</v>
      </c>
      <c r="G87" s="17"/>
      <c r="H87" s="17"/>
      <c r="I87" s="31"/>
      <c r="J87" s="32">
        <f t="shared" si="8"/>
        <v>0</v>
      </c>
      <c r="K87" s="31"/>
      <c r="L87" s="31"/>
    </row>
    <row r="88" spans="2:12" hidden="1" x14ac:dyDescent="0.25">
      <c r="B88" s="2">
        <f t="shared" si="9"/>
        <v>68</v>
      </c>
      <c r="C88" s="73" t="s">
        <v>86</v>
      </c>
      <c r="D88" s="73"/>
      <c r="E88" s="7" t="s">
        <v>76</v>
      </c>
      <c r="F88" s="17">
        <v>300000</v>
      </c>
      <c r="G88" s="17"/>
      <c r="H88" s="17"/>
      <c r="I88" s="31"/>
      <c r="J88" s="32">
        <f t="shared" si="8"/>
        <v>0</v>
      </c>
      <c r="K88" s="31"/>
      <c r="L88" s="31"/>
    </row>
    <row r="89" spans="2:12" hidden="1" x14ac:dyDescent="0.25">
      <c r="B89" s="2">
        <f t="shared" si="9"/>
        <v>69</v>
      </c>
      <c r="C89" s="73" t="s">
        <v>87</v>
      </c>
      <c r="D89" s="73"/>
      <c r="E89" s="7" t="s">
        <v>76</v>
      </c>
      <c r="F89" s="17">
        <v>55000</v>
      </c>
      <c r="G89" s="17"/>
      <c r="H89" s="17"/>
      <c r="I89" s="31"/>
      <c r="J89" s="32">
        <f t="shared" si="8"/>
        <v>0</v>
      </c>
      <c r="K89" s="31"/>
      <c r="L89" s="31"/>
    </row>
    <row r="90" spans="2:12" hidden="1" x14ac:dyDescent="0.25">
      <c r="B90" s="2">
        <f t="shared" si="9"/>
        <v>70</v>
      </c>
      <c r="C90" s="69" t="s">
        <v>88</v>
      </c>
      <c r="D90" s="69"/>
      <c r="E90" s="7" t="s">
        <v>76</v>
      </c>
      <c r="F90" s="17">
        <v>100000</v>
      </c>
      <c r="G90" s="17"/>
      <c r="H90" s="17"/>
      <c r="I90" s="31"/>
      <c r="J90" s="32">
        <f t="shared" si="8"/>
        <v>0</v>
      </c>
      <c r="K90" s="31"/>
      <c r="L90" s="31"/>
    </row>
    <row r="91" spans="2:12" hidden="1" x14ac:dyDescent="0.25">
      <c r="B91" s="2">
        <f t="shared" si="9"/>
        <v>71</v>
      </c>
      <c r="C91" s="69" t="s">
        <v>89</v>
      </c>
      <c r="D91" s="69"/>
      <c r="E91" s="7" t="s">
        <v>76</v>
      </c>
      <c r="F91" s="17">
        <v>200000</v>
      </c>
      <c r="G91" s="17"/>
      <c r="H91" s="17"/>
      <c r="I91" s="31"/>
      <c r="J91" s="32">
        <f t="shared" si="8"/>
        <v>0</v>
      </c>
      <c r="K91" s="31"/>
      <c r="L91" s="31"/>
    </row>
    <row r="92" spans="2:12" hidden="1" x14ac:dyDescent="0.25">
      <c r="B92" s="2">
        <f t="shared" si="9"/>
        <v>72</v>
      </c>
      <c r="C92" s="69" t="s">
        <v>90</v>
      </c>
      <c r="D92" s="69"/>
      <c r="E92" s="7" t="s">
        <v>76</v>
      </c>
      <c r="F92" s="17">
        <v>56000</v>
      </c>
      <c r="G92" s="17"/>
      <c r="H92" s="17"/>
      <c r="I92" s="31"/>
      <c r="J92" s="32">
        <f t="shared" si="8"/>
        <v>0</v>
      </c>
      <c r="K92" s="31"/>
      <c r="L92" s="31"/>
    </row>
    <row r="93" spans="2:12" hidden="1" x14ac:dyDescent="0.25">
      <c r="B93" s="2">
        <f t="shared" si="9"/>
        <v>73</v>
      </c>
      <c r="C93" s="73" t="s">
        <v>91</v>
      </c>
      <c r="D93" s="73"/>
      <c r="E93" s="7" t="s">
        <v>76</v>
      </c>
      <c r="F93" s="17">
        <v>51500</v>
      </c>
      <c r="G93" s="17"/>
      <c r="H93" s="17"/>
      <c r="I93" s="31"/>
      <c r="J93" s="32">
        <f t="shared" si="8"/>
        <v>0</v>
      </c>
      <c r="K93" s="31"/>
      <c r="L93" s="31"/>
    </row>
    <row r="94" spans="2:12" hidden="1" x14ac:dyDescent="0.25">
      <c r="B94" s="2">
        <f t="shared" si="9"/>
        <v>74</v>
      </c>
      <c r="C94" s="69" t="s">
        <v>92</v>
      </c>
      <c r="D94" s="69"/>
      <c r="E94" s="7" t="s">
        <v>76</v>
      </c>
      <c r="F94" s="17">
        <v>48000</v>
      </c>
      <c r="G94" s="17"/>
      <c r="H94" s="17"/>
      <c r="I94" s="31"/>
      <c r="J94" s="32">
        <f t="shared" si="8"/>
        <v>0</v>
      </c>
      <c r="K94" s="31"/>
      <c r="L94" s="31"/>
    </row>
    <row r="95" spans="2:12" hidden="1" x14ac:dyDescent="0.25">
      <c r="B95" s="2">
        <f t="shared" si="9"/>
        <v>75</v>
      </c>
      <c r="C95" s="76" t="s">
        <v>93</v>
      </c>
      <c r="D95" s="8" t="s">
        <v>94</v>
      </c>
      <c r="E95" s="7" t="s">
        <v>38</v>
      </c>
      <c r="F95" s="17">
        <v>32946</v>
      </c>
      <c r="G95" s="17"/>
      <c r="H95" s="17"/>
      <c r="I95" s="31"/>
      <c r="J95" s="32">
        <f t="shared" si="8"/>
        <v>0</v>
      </c>
      <c r="K95" s="31"/>
      <c r="L95" s="31"/>
    </row>
    <row r="96" spans="2:12" hidden="1" x14ac:dyDescent="0.25">
      <c r="B96" s="2">
        <f t="shared" si="9"/>
        <v>76</v>
      </c>
      <c r="C96" s="76"/>
      <c r="D96" s="8" t="s">
        <v>95</v>
      </c>
      <c r="E96" s="7" t="s">
        <v>38</v>
      </c>
      <c r="F96" s="17">
        <v>246228</v>
      </c>
      <c r="G96" s="17"/>
      <c r="H96" s="17"/>
      <c r="I96" s="31"/>
      <c r="J96" s="32">
        <f t="shared" si="8"/>
        <v>0</v>
      </c>
      <c r="K96" s="31"/>
      <c r="L96" s="31"/>
    </row>
    <row r="97" spans="2:12" hidden="1" x14ac:dyDescent="0.25">
      <c r="B97" s="2">
        <f t="shared" si="9"/>
        <v>77</v>
      </c>
      <c r="C97" s="76"/>
      <c r="D97" s="8" t="s">
        <v>96</v>
      </c>
      <c r="E97" s="7" t="s">
        <v>38</v>
      </c>
      <c r="F97" s="17">
        <v>305949</v>
      </c>
      <c r="G97" s="17"/>
      <c r="H97" s="17"/>
      <c r="I97" s="31"/>
      <c r="J97" s="32">
        <f t="shared" si="8"/>
        <v>0</v>
      </c>
      <c r="K97" s="31"/>
      <c r="L97" s="31"/>
    </row>
    <row r="98" spans="2:12" hidden="1" x14ac:dyDescent="0.25">
      <c r="B98" s="2">
        <f t="shared" si="9"/>
        <v>78</v>
      </c>
      <c r="C98" s="76"/>
      <c r="D98" s="8" t="s">
        <v>97</v>
      </c>
      <c r="E98" s="7" t="s">
        <v>38</v>
      </c>
      <c r="F98" s="17">
        <v>131478</v>
      </c>
      <c r="G98" s="17"/>
      <c r="H98" s="17"/>
      <c r="I98" s="31"/>
      <c r="J98" s="32">
        <f t="shared" si="8"/>
        <v>0</v>
      </c>
      <c r="K98" s="31"/>
      <c r="L98" s="31"/>
    </row>
    <row r="99" spans="2:12" hidden="1" x14ac:dyDescent="0.25">
      <c r="B99" s="2">
        <f t="shared" si="9"/>
        <v>79</v>
      </c>
      <c r="C99" s="69" t="s">
        <v>98</v>
      </c>
      <c r="D99" s="69"/>
      <c r="E99" s="1" t="s">
        <v>76</v>
      </c>
      <c r="F99" s="17">
        <v>68000</v>
      </c>
      <c r="G99" s="17"/>
      <c r="H99" s="17"/>
      <c r="I99" s="31"/>
      <c r="J99" s="32">
        <f t="shared" si="8"/>
        <v>0</v>
      </c>
      <c r="K99" s="31"/>
      <c r="L99" s="31"/>
    </row>
    <row r="100" spans="2:12" hidden="1" x14ac:dyDescent="0.25">
      <c r="B100" s="2">
        <f t="shared" si="9"/>
        <v>80</v>
      </c>
      <c r="C100" s="69" t="s">
        <v>99</v>
      </c>
      <c r="D100" s="69"/>
      <c r="E100" s="1" t="s">
        <v>76</v>
      </c>
      <c r="F100" s="17">
        <v>250000</v>
      </c>
      <c r="G100" s="17"/>
      <c r="H100" s="17"/>
      <c r="I100" s="31"/>
      <c r="J100" s="32">
        <f t="shared" si="8"/>
        <v>0</v>
      </c>
      <c r="K100" s="31"/>
      <c r="L100" s="31"/>
    </row>
    <row r="101" spans="2:12" hidden="1" x14ac:dyDescent="0.25">
      <c r="B101" s="2">
        <f t="shared" si="9"/>
        <v>81</v>
      </c>
      <c r="C101" s="69" t="s">
        <v>100</v>
      </c>
      <c r="D101" s="69"/>
      <c r="E101" s="1" t="s">
        <v>76</v>
      </c>
      <c r="F101" s="17">
        <v>360000</v>
      </c>
      <c r="G101" s="17"/>
      <c r="H101" s="17"/>
      <c r="I101" s="31"/>
      <c r="J101" s="32">
        <f t="shared" si="8"/>
        <v>0</v>
      </c>
      <c r="K101" s="31"/>
      <c r="L101" s="31"/>
    </row>
    <row r="102" spans="2:12" hidden="1" x14ac:dyDescent="0.25">
      <c r="B102" s="2"/>
      <c r="C102" s="68" t="s">
        <v>128</v>
      </c>
      <c r="D102" s="68"/>
      <c r="E102" s="3"/>
      <c r="F102" s="18"/>
      <c r="G102" s="18"/>
      <c r="H102" s="18"/>
      <c r="I102" s="34"/>
      <c r="J102" s="35">
        <f>SUM(J76:J101)</f>
        <v>0</v>
      </c>
      <c r="K102" s="34"/>
      <c r="L102" s="34"/>
    </row>
    <row r="103" spans="2:12" hidden="1" x14ac:dyDescent="0.25">
      <c r="B103" s="2">
        <v>82</v>
      </c>
      <c r="C103" s="76" t="s">
        <v>118</v>
      </c>
      <c r="D103" s="9" t="s">
        <v>119</v>
      </c>
      <c r="E103" s="1" t="s">
        <v>76</v>
      </c>
      <c r="F103" s="17">
        <v>9000</v>
      </c>
      <c r="G103" s="17"/>
      <c r="H103" s="17"/>
      <c r="I103" s="31"/>
      <c r="J103" s="32">
        <f t="shared" si="8"/>
        <v>0</v>
      </c>
      <c r="K103" s="31"/>
      <c r="L103" s="31"/>
    </row>
    <row r="104" spans="2:12" hidden="1" x14ac:dyDescent="0.25">
      <c r="B104" s="2">
        <v>83</v>
      </c>
      <c r="C104" s="76"/>
      <c r="D104" s="9" t="s">
        <v>120</v>
      </c>
      <c r="E104" s="1" t="s">
        <v>76</v>
      </c>
      <c r="F104" s="17">
        <v>6000</v>
      </c>
      <c r="G104" s="17"/>
      <c r="H104" s="17"/>
      <c r="I104" s="31"/>
      <c r="J104" s="32">
        <f t="shared" si="8"/>
        <v>0</v>
      </c>
      <c r="K104" s="31"/>
      <c r="L104" s="31"/>
    </row>
    <row r="105" spans="2:12" hidden="1" x14ac:dyDescent="0.25">
      <c r="B105" s="2"/>
      <c r="C105" s="68" t="s">
        <v>129</v>
      </c>
      <c r="D105" s="68"/>
      <c r="E105" s="3"/>
      <c r="F105" s="18"/>
      <c r="G105" s="18"/>
      <c r="H105" s="18"/>
      <c r="I105" s="34"/>
      <c r="J105" s="35">
        <f>SUM(J103:J104)</f>
        <v>0</v>
      </c>
      <c r="K105" s="34"/>
      <c r="L105" s="34"/>
    </row>
    <row r="106" spans="2:12" hidden="1" x14ac:dyDescent="0.25">
      <c r="B106" s="2"/>
      <c r="C106" s="68" t="s">
        <v>101</v>
      </c>
      <c r="D106" s="68"/>
      <c r="E106" s="3"/>
      <c r="F106" s="18"/>
      <c r="G106" s="18"/>
      <c r="H106" s="18"/>
      <c r="I106" s="34"/>
      <c r="J106" s="35">
        <f>J105+J102</f>
        <v>0</v>
      </c>
      <c r="K106" s="34"/>
      <c r="L106" s="34"/>
    </row>
    <row r="107" spans="2:12" x14ac:dyDescent="0.25">
      <c r="B107" s="2">
        <v>84</v>
      </c>
      <c r="C107" s="79" t="s">
        <v>114</v>
      </c>
      <c r="D107" s="79"/>
      <c r="E107" s="1" t="s">
        <v>117</v>
      </c>
      <c r="F107" s="20">
        <v>182100</v>
      </c>
      <c r="G107" s="20">
        <v>2</v>
      </c>
      <c r="H107" s="20">
        <v>364200</v>
      </c>
      <c r="I107" s="31"/>
      <c r="J107" s="32">
        <f t="shared" si="8"/>
        <v>0</v>
      </c>
      <c r="K107" s="32">
        <f>G107+I107</f>
        <v>2</v>
      </c>
      <c r="L107" s="32">
        <f>K107*F107</f>
        <v>364200</v>
      </c>
    </row>
    <row r="108" spans="2:12" x14ac:dyDescent="0.25">
      <c r="B108" s="2">
        <v>85</v>
      </c>
      <c r="C108" s="79" t="s">
        <v>115</v>
      </c>
      <c r="D108" s="79"/>
      <c r="E108" s="1" t="s">
        <v>117</v>
      </c>
      <c r="F108" s="20">
        <v>182100</v>
      </c>
      <c r="G108" s="20">
        <v>2</v>
      </c>
      <c r="H108" s="20">
        <v>364200</v>
      </c>
      <c r="I108" s="31"/>
      <c r="J108" s="32">
        <f t="shared" si="8"/>
        <v>0</v>
      </c>
      <c r="K108" s="32">
        <f t="shared" ref="K108:K109" si="10">G108+I108</f>
        <v>2</v>
      </c>
      <c r="L108" s="32">
        <f t="shared" ref="L108:L109" si="11">K108*F108</f>
        <v>364200</v>
      </c>
    </row>
    <row r="109" spans="2:12" x14ac:dyDescent="0.25">
      <c r="B109" s="2">
        <v>86</v>
      </c>
      <c r="C109" s="79" t="s">
        <v>116</v>
      </c>
      <c r="D109" s="79"/>
      <c r="E109" s="1" t="s">
        <v>117</v>
      </c>
      <c r="F109" s="20">
        <v>137500</v>
      </c>
      <c r="G109" s="20">
        <v>1</v>
      </c>
      <c r="H109" s="20">
        <v>137500</v>
      </c>
      <c r="I109" s="31"/>
      <c r="J109" s="32">
        <f t="shared" si="8"/>
        <v>0</v>
      </c>
      <c r="K109" s="32">
        <f t="shared" si="10"/>
        <v>1</v>
      </c>
      <c r="L109" s="32">
        <f t="shared" si="11"/>
        <v>137500</v>
      </c>
    </row>
    <row r="110" spans="2:12" x14ac:dyDescent="0.25">
      <c r="B110" s="2"/>
      <c r="C110" s="68" t="s">
        <v>135</v>
      </c>
      <c r="D110" s="68"/>
      <c r="E110" s="3"/>
      <c r="F110" s="19"/>
      <c r="G110" s="19"/>
      <c r="H110" s="19">
        <v>865900</v>
      </c>
      <c r="I110" s="34"/>
      <c r="J110" s="35">
        <f>SUM(J107:J109)</f>
        <v>0</v>
      </c>
      <c r="K110" s="34"/>
      <c r="L110" s="35">
        <f>SUM(L107:L109)</f>
        <v>865900</v>
      </c>
    </row>
    <row r="111" spans="2:12" hidden="1" x14ac:dyDescent="0.25">
      <c r="B111" s="2">
        <v>87</v>
      </c>
      <c r="C111" s="69" t="s">
        <v>102</v>
      </c>
      <c r="D111" s="69"/>
      <c r="E111" s="1" t="s">
        <v>103</v>
      </c>
      <c r="F111" s="17"/>
      <c r="G111" s="17">
        <v>0</v>
      </c>
      <c r="H111" s="17">
        <v>0</v>
      </c>
      <c r="I111" s="31"/>
      <c r="J111" s="32">
        <f t="shared" si="8"/>
        <v>0</v>
      </c>
      <c r="K111" s="31">
        <f>I111</f>
        <v>0</v>
      </c>
      <c r="L111" s="32">
        <f>K111*F111</f>
        <v>0</v>
      </c>
    </row>
    <row r="112" spans="2:12" hidden="1" x14ac:dyDescent="0.25">
      <c r="B112" s="2">
        <v>88</v>
      </c>
      <c r="C112" s="69" t="s">
        <v>104</v>
      </c>
      <c r="D112" s="69"/>
      <c r="E112" s="1" t="s">
        <v>103</v>
      </c>
      <c r="F112" s="17"/>
      <c r="G112" s="17">
        <v>0</v>
      </c>
      <c r="H112" s="17">
        <v>0</v>
      </c>
      <c r="I112" s="31"/>
      <c r="J112" s="32">
        <f t="shared" si="8"/>
        <v>0</v>
      </c>
      <c r="K112" s="31">
        <f t="shared" ref="K112:K116" si="12">I112</f>
        <v>0</v>
      </c>
      <c r="L112" s="32">
        <f t="shared" ref="L112:L117" si="13">K112*F112</f>
        <v>0</v>
      </c>
    </row>
    <row r="113" spans="2:12" hidden="1" x14ac:dyDescent="0.25">
      <c r="B113" s="2">
        <v>89</v>
      </c>
      <c r="C113" s="69" t="s">
        <v>105</v>
      </c>
      <c r="D113" s="69"/>
      <c r="E113" s="1" t="s">
        <v>103</v>
      </c>
      <c r="F113" s="17"/>
      <c r="G113" s="17">
        <v>0</v>
      </c>
      <c r="H113" s="17">
        <v>0</v>
      </c>
      <c r="I113" s="31"/>
      <c r="J113" s="32">
        <f t="shared" si="8"/>
        <v>0</v>
      </c>
      <c r="K113" s="31">
        <f t="shared" si="12"/>
        <v>0</v>
      </c>
      <c r="L113" s="32">
        <f t="shared" si="13"/>
        <v>0</v>
      </c>
    </row>
    <row r="114" spans="2:12" hidden="1" x14ac:dyDescent="0.25">
      <c r="B114" s="2">
        <v>90</v>
      </c>
      <c r="C114" s="69" t="s">
        <v>106</v>
      </c>
      <c r="D114" s="69"/>
      <c r="E114" s="1" t="s">
        <v>103</v>
      </c>
      <c r="F114" s="17"/>
      <c r="G114" s="17">
        <v>0</v>
      </c>
      <c r="H114" s="17">
        <v>0</v>
      </c>
      <c r="I114" s="31"/>
      <c r="J114" s="32">
        <f t="shared" si="8"/>
        <v>0</v>
      </c>
      <c r="K114" s="31">
        <f t="shared" si="12"/>
        <v>0</v>
      </c>
      <c r="L114" s="32">
        <f t="shared" si="13"/>
        <v>0</v>
      </c>
    </row>
    <row r="115" spans="2:12" hidden="1" x14ac:dyDescent="0.25">
      <c r="B115" s="2">
        <v>91</v>
      </c>
      <c r="C115" s="69" t="s">
        <v>107</v>
      </c>
      <c r="D115" s="69"/>
      <c r="E115" s="1" t="s">
        <v>103</v>
      </c>
      <c r="F115" s="17"/>
      <c r="G115" s="17">
        <v>0</v>
      </c>
      <c r="H115" s="17">
        <v>0</v>
      </c>
      <c r="I115" s="31"/>
      <c r="J115" s="32">
        <f t="shared" si="8"/>
        <v>0</v>
      </c>
      <c r="K115" s="31">
        <f t="shared" si="12"/>
        <v>0</v>
      </c>
      <c r="L115" s="32">
        <f t="shared" si="13"/>
        <v>0</v>
      </c>
    </row>
    <row r="116" spans="2:12" hidden="1" x14ac:dyDescent="0.25">
      <c r="B116" s="2">
        <v>92</v>
      </c>
      <c r="C116" s="69" t="s">
        <v>108</v>
      </c>
      <c r="D116" s="69"/>
      <c r="E116" s="1" t="s">
        <v>103</v>
      </c>
      <c r="F116" s="17"/>
      <c r="G116" s="17">
        <v>0</v>
      </c>
      <c r="H116" s="17">
        <v>0</v>
      </c>
      <c r="I116" s="31"/>
      <c r="J116" s="32">
        <f t="shared" si="8"/>
        <v>0</v>
      </c>
      <c r="K116" s="31">
        <f t="shared" si="12"/>
        <v>0</v>
      </c>
      <c r="L116" s="32">
        <f t="shared" si="13"/>
        <v>0</v>
      </c>
    </row>
    <row r="117" spans="2:12" x14ac:dyDescent="0.25">
      <c r="B117" s="2">
        <v>93</v>
      </c>
      <c r="C117" s="69" t="s">
        <v>132</v>
      </c>
      <c r="D117" s="69"/>
      <c r="E117" s="1" t="s">
        <v>109</v>
      </c>
      <c r="F117" s="17">
        <v>59000</v>
      </c>
      <c r="G117" s="17">
        <v>72</v>
      </c>
      <c r="H117" s="17">
        <v>4248000</v>
      </c>
      <c r="I117" s="31">
        <v>72</v>
      </c>
      <c r="J117" s="32">
        <f t="shared" si="8"/>
        <v>4248000</v>
      </c>
      <c r="K117" s="32">
        <f>G117+I117</f>
        <v>144</v>
      </c>
      <c r="L117" s="32">
        <f t="shared" si="13"/>
        <v>8496000</v>
      </c>
    </row>
    <row r="118" spans="2:12" x14ac:dyDescent="0.25">
      <c r="B118" s="2"/>
      <c r="C118" s="68" t="s">
        <v>130</v>
      </c>
      <c r="D118" s="68"/>
      <c r="E118" s="3"/>
      <c r="F118" s="18"/>
      <c r="G118" s="18"/>
      <c r="H118" s="18">
        <v>4248000</v>
      </c>
      <c r="I118" s="34"/>
      <c r="J118" s="35">
        <f>SUM(J111:J117)</f>
        <v>4248000</v>
      </c>
      <c r="K118" s="34"/>
      <c r="L118" s="35">
        <f>SUM(L111:L117)</f>
        <v>8496000</v>
      </c>
    </row>
    <row r="119" spans="2:12" x14ac:dyDescent="0.25">
      <c r="B119" s="2"/>
      <c r="C119" s="74" t="s">
        <v>110</v>
      </c>
      <c r="D119" s="74"/>
      <c r="E119" s="10"/>
      <c r="F119" s="21"/>
      <c r="G119" s="21"/>
      <c r="H119" s="21">
        <v>5113900</v>
      </c>
      <c r="I119" s="34"/>
      <c r="J119" s="35">
        <f>J118+J110+J106</f>
        <v>4248000</v>
      </c>
      <c r="K119" s="34"/>
      <c r="L119" s="35">
        <f>L118+L110+L106</f>
        <v>9361900</v>
      </c>
    </row>
    <row r="120" spans="2:12" x14ac:dyDescent="0.25">
      <c r="B120" s="2">
        <v>94</v>
      </c>
      <c r="C120" s="69" t="s">
        <v>111</v>
      </c>
      <c r="D120" s="69"/>
      <c r="E120" s="1"/>
      <c r="F120" s="17"/>
      <c r="G120" s="17"/>
      <c r="H120" s="17"/>
      <c r="I120" s="31"/>
      <c r="J120" s="31"/>
      <c r="K120" s="31"/>
      <c r="L120" s="31"/>
    </row>
    <row r="121" spans="2:12" x14ac:dyDescent="0.25">
      <c r="B121" s="2"/>
      <c r="C121" s="75" t="s">
        <v>112</v>
      </c>
      <c r="D121" s="75"/>
      <c r="E121" s="10"/>
      <c r="F121" s="21"/>
      <c r="G121" s="21"/>
      <c r="H121" s="21">
        <v>49113900</v>
      </c>
      <c r="I121" s="34"/>
      <c r="J121" s="35">
        <f>J119+J75</f>
        <v>32248000</v>
      </c>
      <c r="K121" s="34"/>
      <c r="L121" s="35">
        <f>L119+L75</f>
        <v>81361900</v>
      </c>
    </row>
    <row r="122" spans="2:12" x14ac:dyDescent="0.25">
      <c r="B122" s="2">
        <v>95</v>
      </c>
      <c r="C122" s="69" t="s">
        <v>113</v>
      </c>
      <c r="D122" s="69"/>
      <c r="E122" s="1"/>
      <c r="F122" s="17"/>
      <c r="G122" s="17"/>
      <c r="H122" s="17">
        <v>4911390</v>
      </c>
      <c r="I122" s="31"/>
      <c r="J122" s="39">
        <f>J121*0.1</f>
        <v>3224800</v>
      </c>
      <c r="K122" s="31"/>
      <c r="L122" s="42">
        <f>L121*0.1</f>
        <v>8136190</v>
      </c>
    </row>
    <row r="123" spans="2:12" x14ac:dyDescent="0.25">
      <c r="B123" s="1"/>
      <c r="C123" s="75"/>
      <c r="D123" s="75"/>
      <c r="E123" s="10"/>
      <c r="F123" s="21"/>
      <c r="G123" s="21"/>
      <c r="H123" s="21">
        <v>54025290</v>
      </c>
      <c r="I123" s="38"/>
      <c r="J123" s="40">
        <f>J121+J122</f>
        <v>35472800</v>
      </c>
      <c r="K123" s="34"/>
      <c r="L123" s="43">
        <f>L121+L122</f>
        <v>89498090</v>
      </c>
    </row>
    <row r="124" spans="2:12" ht="6" customHeight="1" x14ac:dyDescent="0.25"/>
    <row r="125" spans="2:12" ht="13.5" customHeight="1" x14ac:dyDescent="0.25">
      <c r="C125" s="22" t="s">
        <v>139</v>
      </c>
      <c r="D125" s="23"/>
      <c r="E125" s="23"/>
      <c r="F125" s="23"/>
      <c r="G125" s="23"/>
      <c r="H125" s="23"/>
    </row>
    <row r="126" spans="2:12" x14ac:dyDescent="0.25">
      <c r="C126" s="23"/>
      <c r="D126" s="24" t="s">
        <v>144</v>
      </c>
      <c r="E126" s="24"/>
      <c r="F126" s="23"/>
      <c r="G126" s="23"/>
      <c r="H126" s="23"/>
      <c r="K126" s="11" t="s">
        <v>153</v>
      </c>
    </row>
    <row r="127" spans="2:12" ht="2.25" customHeight="1" x14ac:dyDescent="0.25">
      <c r="C127" s="23"/>
      <c r="D127" s="24"/>
      <c r="E127" s="24"/>
      <c r="F127" s="23"/>
      <c r="G127" s="23"/>
      <c r="H127" s="23"/>
    </row>
    <row r="128" spans="2:12" x14ac:dyDescent="0.25">
      <c r="C128" s="23"/>
      <c r="D128" s="24" t="s">
        <v>140</v>
      </c>
      <c r="E128" s="24"/>
      <c r="F128" s="23"/>
      <c r="G128" s="23"/>
      <c r="H128" s="23"/>
      <c r="K128" s="11" t="s">
        <v>154</v>
      </c>
    </row>
    <row r="129" spans="3:11" ht="3" customHeight="1" x14ac:dyDescent="0.25">
      <c r="C129" s="23"/>
      <c r="D129" s="25"/>
      <c r="E129" s="26"/>
      <c r="F129" s="23"/>
      <c r="G129" s="23"/>
      <c r="H129" s="23"/>
    </row>
    <row r="130" spans="3:11" x14ac:dyDescent="0.25">
      <c r="C130" s="23"/>
      <c r="D130" s="24" t="s">
        <v>141</v>
      </c>
      <c r="E130" s="24"/>
      <c r="F130" s="23"/>
      <c r="G130" s="23"/>
      <c r="H130" s="23"/>
      <c r="K130" s="11" t="s">
        <v>155</v>
      </c>
    </row>
    <row r="131" spans="3:11" ht="6.75" customHeight="1" x14ac:dyDescent="0.25">
      <c r="C131" s="27"/>
      <c r="D131" s="27"/>
      <c r="E131" s="27"/>
      <c r="F131" s="27"/>
      <c r="G131" s="27"/>
      <c r="H131" s="27"/>
    </row>
    <row r="132" spans="3:11" x14ac:dyDescent="0.25">
      <c r="C132" s="22" t="s">
        <v>142</v>
      </c>
      <c r="D132" s="23" t="s">
        <v>145</v>
      </c>
      <c r="K132" s="11" t="s">
        <v>156</v>
      </c>
    </row>
    <row r="133" spans="3:11" ht="5.25" customHeight="1" x14ac:dyDescent="0.25">
      <c r="C133" s="22"/>
      <c r="D133" s="27"/>
      <c r="E133" s="27"/>
    </row>
    <row r="134" spans="3:11" x14ac:dyDescent="0.25">
      <c r="C134" s="28" t="s">
        <v>143</v>
      </c>
      <c r="D134" s="41"/>
      <c r="E134" s="27"/>
    </row>
    <row r="135" spans="3:11" ht="6.75" customHeight="1" x14ac:dyDescent="0.25">
      <c r="C135" s="22"/>
      <c r="D135" s="27"/>
      <c r="E135" s="27"/>
    </row>
    <row r="136" spans="3:11" x14ac:dyDescent="0.25">
      <c r="C136" s="27"/>
      <c r="D136" s="11" t="s">
        <v>151</v>
      </c>
      <c r="K136" s="11" t="s">
        <v>157</v>
      </c>
    </row>
    <row r="137" spans="3:11" x14ac:dyDescent="0.25">
      <c r="D137" s="11" t="s">
        <v>152</v>
      </c>
      <c r="K137" s="11" t="s">
        <v>158</v>
      </c>
    </row>
  </sheetData>
  <mergeCells count="121">
    <mergeCell ref="B9:B10"/>
    <mergeCell ref="C9:D10"/>
    <mergeCell ref="E9:E10"/>
    <mergeCell ref="F9:F10"/>
    <mergeCell ref="I9:J9"/>
    <mergeCell ref="K9:L9"/>
    <mergeCell ref="B1:L1"/>
    <mergeCell ref="B2:L2"/>
    <mergeCell ref="B3:F3"/>
    <mergeCell ref="D4:J4"/>
    <mergeCell ref="E5:L5"/>
    <mergeCell ref="J6:L6"/>
    <mergeCell ref="C17:D17"/>
    <mergeCell ref="C18:D18"/>
    <mergeCell ref="C19:D19"/>
    <mergeCell ref="C20:D20"/>
    <mergeCell ref="C21:D21"/>
    <mergeCell ref="C22:D22"/>
    <mergeCell ref="C11:D11"/>
    <mergeCell ref="C12:D12"/>
    <mergeCell ref="C13:D13"/>
    <mergeCell ref="C14:D14"/>
    <mergeCell ref="C15:D15"/>
    <mergeCell ref="C16:D16"/>
    <mergeCell ref="C29:D29"/>
    <mergeCell ref="C30:D30"/>
    <mergeCell ref="C31:D31"/>
    <mergeCell ref="C32:D32"/>
    <mergeCell ref="C33:D33"/>
    <mergeCell ref="C34:D34"/>
    <mergeCell ref="C23:D23"/>
    <mergeCell ref="C24:D24"/>
    <mergeCell ref="C25:D25"/>
    <mergeCell ref="C26:D26"/>
    <mergeCell ref="C27:D27"/>
    <mergeCell ref="C28:D28"/>
    <mergeCell ref="C41:D41"/>
    <mergeCell ref="C42:D42"/>
    <mergeCell ref="C43:D43"/>
    <mergeCell ref="C44:D44"/>
    <mergeCell ref="C45:D45"/>
    <mergeCell ref="C46:D46"/>
    <mergeCell ref="C35:D35"/>
    <mergeCell ref="C36:D36"/>
    <mergeCell ref="C37:D37"/>
    <mergeCell ref="C38:D38"/>
    <mergeCell ref="C39:D39"/>
    <mergeCell ref="C40:D40"/>
    <mergeCell ref="C53:D53"/>
    <mergeCell ref="C54:D54"/>
    <mergeCell ref="C55:D55"/>
    <mergeCell ref="C56:D56"/>
    <mergeCell ref="C57:D57"/>
    <mergeCell ref="C58:D58"/>
    <mergeCell ref="C47:D47"/>
    <mergeCell ref="C48:D48"/>
    <mergeCell ref="C49:D49"/>
    <mergeCell ref="C50:D50"/>
    <mergeCell ref="C51:D51"/>
    <mergeCell ref="C52:D52"/>
    <mergeCell ref="C65:D65"/>
    <mergeCell ref="C66:D66"/>
    <mergeCell ref="C67:D67"/>
    <mergeCell ref="C68:D68"/>
    <mergeCell ref="C69:D69"/>
    <mergeCell ref="C70:D70"/>
    <mergeCell ref="C59:D59"/>
    <mergeCell ref="C60:D60"/>
    <mergeCell ref="C61:D61"/>
    <mergeCell ref="C62:D62"/>
    <mergeCell ref="C63:D63"/>
    <mergeCell ref="C64:D64"/>
    <mergeCell ref="C77:D77"/>
    <mergeCell ref="C78:D78"/>
    <mergeCell ref="C79:D79"/>
    <mergeCell ref="C80:D80"/>
    <mergeCell ref="C81:D81"/>
    <mergeCell ref="C82:D82"/>
    <mergeCell ref="C71:D71"/>
    <mergeCell ref="C72:D72"/>
    <mergeCell ref="C73:D73"/>
    <mergeCell ref="C74:D74"/>
    <mergeCell ref="C75:D75"/>
    <mergeCell ref="C76:D76"/>
    <mergeCell ref="C89:D89"/>
    <mergeCell ref="C90:D90"/>
    <mergeCell ref="C91:D91"/>
    <mergeCell ref="C92:D92"/>
    <mergeCell ref="C93:D93"/>
    <mergeCell ref="C94:D94"/>
    <mergeCell ref="C83:D83"/>
    <mergeCell ref="C84:D84"/>
    <mergeCell ref="C85:D85"/>
    <mergeCell ref="C86:D86"/>
    <mergeCell ref="C87:D87"/>
    <mergeCell ref="C88:D88"/>
    <mergeCell ref="C105:D105"/>
    <mergeCell ref="C106:D106"/>
    <mergeCell ref="C107:D107"/>
    <mergeCell ref="C108:D108"/>
    <mergeCell ref="C109:D109"/>
    <mergeCell ref="C110:D110"/>
    <mergeCell ref="C95:C98"/>
    <mergeCell ref="C99:D99"/>
    <mergeCell ref="C100:D100"/>
    <mergeCell ref="C101:D101"/>
    <mergeCell ref="C102:D102"/>
    <mergeCell ref="C103:C104"/>
    <mergeCell ref="C123:D123"/>
    <mergeCell ref="C117:D117"/>
    <mergeCell ref="C118:D118"/>
    <mergeCell ref="C119:D119"/>
    <mergeCell ref="C120:D120"/>
    <mergeCell ref="C121:D121"/>
    <mergeCell ref="C122:D122"/>
    <mergeCell ref="C111:D111"/>
    <mergeCell ref="C112:D112"/>
    <mergeCell ref="C113:D113"/>
    <mergeCell ref="C114:D114"/>
    <mergeCell ref="C115:D115"/>
    <mergeCell ref="C116:D116"/>
  </mergeCells>
  <pageMargins left="0.7" right="0.7" top="0.56000000000000005" bottom="0.21" header="0.3" footer="0.12"/>
  <pageSetup paperSize="9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6D820-2188-42AC-ADFC-842693DB0EA2}">
  <sheetPr>
    <pageSetUpPr fitToPage="1"/>
  </sheetPr>
  <dimension ref="B1:J137"/>
  <sheetViews>
    <sheetView workbookViewId="0">
      <selection activeCell="E142" sqref="E142"/>
    </sheetView>
  </sheetViews>
  <sheetFormatPr defaultColWidth="8.88671875" defaultRowHeight="13.2" x14ac:dyDescent="0.25"/>
  <cols>
    <col min="1" max="1" width="8.88671875" style="11"/>
    <col min="2" max="2" width="4.33203125" style="11" bestFit="1" customWidth="1"/>
    <col min="3" max="3" width="8.88671875" style="11"/>
    <col min="4" max="4" width="34.5546875" style="11" customWidth="1"/>
    <col min="5" max="5" width="10.109375" style="11" bestFit="1" customWidth="1"/>
    <col min="6" max="6" width="10.33203125" style="11" bestFit="1" customWidth="1"/>
    <col min="7" max="7" width="8.88671875" style="11" customWidth="1"/>
    <col min="8" max="8" width="12.88671875" style="11" bestFit="1" customWidth="1"/>
    <col min="9" max="9" width="8.88671875" style="11"/>
    <col min="10" max="10" width="12.88671875" style="11" bestFit="1" customWidth="1"/>
    <col min="11" max="16384" width="8.88671875" style="11"/>
  </cols>
  <sheetData>
    <row r="1" spans="2:10" x14ac:dyDescent="0.25">
      <c r="B1" s="64" t="s">
        <v>136</v>
      </c>
      <c r="C1" s="64"/>
      <c r="D1" s="64"/>
      <c r="E1" s="64"/>
      <c r="F1" s="64"/>
      <c r="G1" s="64"/>
      <c r="H1" s="64"/>
      <c r="I1" s="64"/>
      <c r="J1" s="64"/>
    </row>
    <row r="2" spans="2:10" x14ac:dyDescent="0.25">
      <c r="B2" s="65" t="s">
        <v>162</v>
      </c>
      <c r="C2" s="65"/>
      <c r="D2" s="65"/>
      <c r="E2" s="65"/>
      <c r="F2" s="65"/>
      <c r="G2" s="65"/>
      <c r="H2" s="65"/>
      <c r="I2" s="65"/>
      <c r="J2" s="65"/>
    </row>
    <row r="3" spans="2:10" ht="7.2" customHeight="1" x14ac:dyDescent="0.25">
      <c r="B3" s="65"/>
      <c r="C3" s="65"/>
      <c r="D3" s="65"/>
      <c r="E3" s="65"/>
      <c r="F3" s="65"/>
    </row>
    <row r="4" spans="2:10" ht="27.75" customHeight="1" x14ac:dyDescent="0.25">
      <c r="C4" s="44"/>
      <c r="D4" s="66" t="s">
        <v>161</v>
      </c>
      <c r="E4" s="66"/>
      <c r="F4" s="66"/>
      <c r="G4" s="66"/>
      <c r="H4" s="66"/>
      <c r="I4" s="44"/>
      <c r="J4" s="44"/>
    </row>
    <row r="5" spans="2:10" ht="11.25" customHeight="1" x14ac:dyDescent="0.25">
      <c r="B5" s="15"/>
      <c r="C5" s="15"/>
      <c r="D5" s="15"/>
      <c r="E5" s="65" t="s">
        <v>159</v>
      </c>
      <c r="F5" s="65"/>
      <c r="G5" s="65"/>
      <c r="H5" s="65"/>
      <c r="I5" s="65"/>
      <c r="J5" s="65"/>
    </row>
    <row r="6" spans="2:10" ht="12" customHeight="1" x14ac:dyDescent="0.25">
      <c r="B6" s="15"/>
      <c r="C6" s="15"/>
      <c r="D6" s="15"/>
      <c r="E6" s="29"/>
      <c r="F6" s="29"/>
      <c r="G6" s="29"/>
      <c r="H6" s="67" t="s">
        <v>160</v>
      </c>
      <c r="I6" s="67"/>
      <c r="J6" s="67"/>
    </row>
    <row r="7" spans="2:10" x14ac:dyDescent="0.25">
      <c r="B7" s="12"/>
      <c r="C7" s="11" t="s">
        <v>138</v>
      </c>
      <c r="D7" s="13"/>
      <c r="E7" s="14"/>
    </row>
    <row r="8" spans="2:10" ht="6" customHeight="1" x14ac:dyDescent="0.25">
      <c r="B8" s="12"/>
      <c r="D8" s="13"/>
      <c r="E8" s="14"/>
    </row>
    <row r="9" spans="2:10" ht="25.5" customHeight="1" x14ac:dyDescent="0.25">
      <c r="B9" s="80" t="s">
        <v>0</v>
      </c>
      <c r="C9" s="82" t="s">
        <v>1</v>
      </c>
      <c r="D9" s="83"/>
      <c r="E9" s="86" t="s">
        <v>2</v>
      </c>
      <c r="F9" s="88" t="s">
        <v>137</v>
      </c>
      <c r="G9" s="89" t="s">
        <v>146</v>
      </c>
      <c r="H9" s="89"/>
      <c r="I9" s="90" t="s">
        <v>147</v>
      </c>
      <c r="J9" s="90"/>
    </row>
    <row r="10" spans="2:10" ht="24" customHeight="1" x14ac:dyDescent="0.25">
      <c r="B10" s="81"/>
      <c r="C10" s="84"/>
      <c r="D10" s="85"/>
      <c r="E10" s="87"/>
      <c r="F10" s="88"/>
      <c r="G10" s="30" t="s">
        <v>148</v>
      </c>
      <c r="H10" s="30" t="s">
        <v>149</v>
      </c>
      <c r="I10" s="30" t="s">
        <v>148</v>
      </c>
      <c r="J10" s="30" t="s">
        <v>150</v>
      </c>
    </row>
    <row r="11" spans="2:10" x14ac:dyDescent="0.25">
      <c r="B11" s="2">
        <v>0</v>
      </c>
      <c r="C11" s="70">
        <v>1</v>
      </c>
      <c r="D11" s="70"/>
      <c r="E11" s="2">
        <v>2</v>
      </c>
      <c r="F11" s="2">
        <v>3</v>
      </c>
      <c r="G11" s="33">
        <v>4</v>
      </c>
      <c r="H11" s="33">
        <v>5</v>
      </c>
      <c r="I11" s="33">
        <v>6</v>
      </c>
      <c r="J11" s="33">
        <v>7</v>
      </c>
    </row>
    <row r="12" spans="2:10" x14ac:dyDescent="0.25">
      <c r="B12" s="2">
        <v>1</v>
      </c>
      <c r="C12" s="69" t="s">
        <v>3</v>
      </c>
      <c r="D12" s="69"/>
      <c r="E12" s="1" t="s">
        <v>4</v>
      </c>
      <c r="F12" s="16">
        <v>80000</v>
      </c>
      <c r="G12" s="31">
        <v>110</v>
      </c>
      <c r="H12" s="32">
        <f>G12*F12</f>
        <v>8800000</v>
      </c>
      <c r="I12" s="31">
        <f>G12</f>
        <v>110</v>
      </c>
      <c r="J12" s="32">
        <f>I12*F12</f>
        <v>8800000</v>
      </c>
    </row>
    <row r="13" spans="2:10" x14ac:dyDescent="0.25">
      <c r="B13" s="2">
        <v>2</v>
      </c>
      <c r="C13" s="71" t="s">
        <v>5</v>
      </c>
      <c r="D13" s="71"/>
      <c r="E13" s="1" t="s">
        <v>6</v>
      </c>
      <c r="F13" s="16">
        <v>80000</v>
      </c>
      <c r="G13" s="31"/>
      <c r="H13" s="32">
        <f t="shared" ref="H13:J76" si="0">G13*F13</f>
        <v>0</v>
      </c>
      <c r="I13" s="31"/>
      <c r="J13" s="32">
        <f t="shared" ref="J13:J16" si="1">I13*F13</f>
        <v>0</v>
      </c>
    </row>
    <row r="14" spans="2:10" x14ac:dyDescent="0.25">
      <c r="B14" s="2">
        <v>3</v>
      </c>
      <c r="C14" s="71" t="s">
        <v>7</v>
      </c>
      <c r="D14" s="71"/>
      <c r="E14" s="1" t="s">
        <v>4</v>
      </c>
      <c r="F14" s="16">
        <v>80000</v>
      </c>
      <c r="G14" s="31">
        <v>44</v>
      </c>
      <c r="H14" s="32">
        <f t="shared" si="0"/>
        <v>3520000</v>
      </c>
      <c r="I14" s="31">
        <f t="shared" ref="I14" si="2">G14</f>
        <v>44</v>
      </c>
      <c r="J14" s="32">
        <f t="shared" si="1"/>
        <v>3520000</v>
      </c>
    </row>
    <row r="15" spans="2:10" hidden="1" x14ac:dyDescent="0.25">
      <c r="B15" s="2">
        <v>4</v>
      </c>
      <c r="C15" s="69" t="s">
        <v>8</v>
      </c>
      <c r="D15" s="69"/>
      <c r="E15" s="1" t="s">
        <v>4</v>
      </c>
      <c r="F15" s="16">
        <v>80000</v>
      </c>
      <c r="G15" s="31"/>
      <c r="H15" s="32">
        <f t="shared" si="0"/>
        <v>0</v>
      </c>
      <c r="I15" s="31"/>
      <c r="J15" s="32">
        <f t="shared" si="1"/>
        <v>0</v>
      </c>
    </row>
    <row r="16" spans="2:10" hidden="1" x14ac:dyDescent="0.25">
      <c r="B16" s="2">
        <v>5</v>
      </c>
      <c r="C16" s="69" t="s">
        <v>9</v>
      </c>
      <c r="D16" s="69"/>
      <c r="E16" s="1" t="s">
        <v>4</v>
      </c>
      <c r="F16" s="16">
        <v>80000</v>
      </c>
      <c r="G16" s="31"/>
      <c r="H16" s="32">
        <f t="shared" si="0"/>
        <v>0</v>
      </c>
      <c r="I16" s="31"/>
      <c r="J16" s="32">
        <f t="shared" si="1"/>
        <v>0</v>
      </c>
    </row>
    <row r="17" spans="2:10" x14ac:dyDescent="0.25">
      <c r="B17" s="2"/>
      <c r="C17" s="68" t="s">
        <v>121</v>
      </c>
      <c r="D17" s="68"/>
      <c r="E17" s="3"/>
      <c r="F17" s="18"/>
      <c r="G17" s="34"/>
      <c r="H17" s="35">
        <f>SUM(H12:H16)</f>
        <v>12320000</v>
      </c>
      <c r="I17" s="34"/>
      <c r="J17" s="35">
        <f>SUM(J12:J16)</f>
        <v>12320000</v>
      </c>
    </row>
    <row r="18" spans="2:10" hidden="1" x14ac:dyDescent="0.25">
      <c r="B18" s="2">
        <v>6</v>
      </c>
      <c r="C18" s="69" t="s">
        <v>10</v>
      </c>
      <c r="D18" s="69"/>
      <c r="E18" s="1" t="s">
        <v>11</v>
      </c>
      <c r="F18" s="16">
        <v>10000</v>
      </c>
      <c r="G18" s="31"/>
      <c r="H18" s="32">
        <f t="shared" si="0"/>
        <v>0</v>
      </c>
      <c r="I18" s="31"/>
      <c r="J18" s="31"/>
    </row>
    <row r="19" spans="2:10" hidden="1" x14ac:dyDescent="0.25">
      <c r="B19" s="2">
        <v>7</v>
      </c>
      <c r="C19" s="69" t="s">
        <v>12</v>
      </c>
      <c r="D19" s="69"/>
      <c r="E19" s="1" t="s">
        <v>11</v>
      </c>
      <c r="F19" s="16">
        <v>30000</v>
      </c>
      <c r="G19" s="31"/>
      <c r="H19" s="32">
        <f t="shared" si="0"/>
        <v>0</v>
      </c>
      <c r="I19" s="31"/>
      <c r="J19" s="31"/>
    </row>
    <row r="20" spans="2:10" hidden="1" x14ac:dyDescent="0.25">
      <c r="B20" s="2">
        <v>8</v>
      </c>
      <c r="C20" s="69" t="s">
        <v>13</v>
      </c>
      <c r="D20" s="69"/>
      <c r="E20" s="1" t="s">
        <v>11</v>
      </c>
      <c r="F20" s="16">
        <v>35000</v>
      </c>
      <c r="G20" s="31"/>
      <c r="H20" s="32">
        <f t="shared" si="0"/>
        <v>0</v>
      </c>
      <c r="I20" s="31"/>
      <c r="J20" s="31"/>
    </row>
    <row r="21" spans="2:10" hidden="1" x14ac:dyDescent="0.25">
      <c r="B21" s="2">
        <v>9</v>
      </c>
      <c r="C21" s="69" t="s">
        <v>14</v>
      </c>
      <c r="D21" s="69"/>
      <c r="E21" s="1" t="s">
        <v>15</v>
      </c>
      <c r="F21" s="17">
        <v>40000</v>
      </c>
      <c r="G21" s="31"/>
      <c r="H21" s="32">
        <f t="shared" si="0"/>
        <v>0</v>
      </c>
      <c r="I21" s="31"/>
      <c r="J21" s="31"/>
    </row>
    <row r="22" spans="2:10" hidden="1" x14ac:dyDescent="0.25">
      <c r="B22" s="2">
        <v>10</v>
      </c>
      <c r="C22" s="69" t="s">
        <v>16</v>
      </c>
      <c r="D22" s="69"/>
      <c r="E22" s="1" t="s">
        <v>17</v>
      </c>
      <c r="F22" s="16">
        <v>40000</v>
      </c>
      <c r="G22" s="31"/>
      <c r="H22" s="32">
        <f t="shared" si="0"/>
        <v>0</v>
      </c>
      <c r="I22" s="31"/>
      <c r="J22" s="31"/>
    </row>
    <row r="23" spans="2:10" hidden="1" x14ac:dyDescent="0.25">
      <c r="B23" s="2">
        <v>11</v>
      </c>
      <c r="C23" s="69" t="s">
        <v>18</v>
      </c>
      <c r="D23" s="69"/>
      <c r="E23" s="1" t="s">
        <v>19</v>
      </c>
      <c r="F23" s="16">
        <v>200000</v>
      </c>
      <c r="G23" s="31"/>
      <c r="H23" s="32">
        <f t="shared" si="0"/>
        <v>0</v>
      </c>
      <c r="I23" s="31"/>
      <c r="J23" s="31"/>
    </row>
    <row r="24" spans="2:10" hidden="1" x14ac:dyDescent="0.25">
      <c r="B24" s="2">
        <v>12</v>
      </c>
      <c r="C24" s="69" t="s">
        <v>20</v>
      </c>
      <c r="D24" s="69"/>
      <c r="E24" s="1" t="s">
        <v>15</v>
      </c>
      <c r="F24" s="16">
        <v>2000000</v>
      </c>
      <c r="G24" s="31"/>
      <c r="H24" s="32">
        <f t="shared" si="0"/>
        <v>0</v>
      </c>
      <c r="I24" s="31"/>
      <c r="J24" s="31"/>
    </row>
    <row r="25" spans="2:10" hidden="1" x14ac:dyDescent="0.25">
      <c r="B25" s="2">
        <v>13</v>
      </c>
      <c r="C25" s="69" t="s">
        <v>21</v>
      </c>
      <c r="D25" s="69"/>
      <c r="E25" s="1" t="s">
        <v>11</v>
      </c>
      <c r="F25" s="16">
        <v>40000</v>
      </c>
      <c r="G25" s="31"/>
      <c r="H25" s="32">
        <f t="shared" si="0"/>
        <v>0</v>
      </c>
      <c r="I25" s="31"/>
      <c r="J25" s="31"/>
    </row>
    <row r="26" spans="2:10" hidden="1" x14ac:dyDescent="0.25">
      <c r="B26" s="2">
        <v>14</v>
      </c>
      <c r="C26" s="69" t="s">
        <v>22</v>
      </c>
      <c r="D26" s="69"/>
      <c r="E26" s="1" t="s">
        <v>17</v>
      </c>
      <c r="F26" s="16">
        <v>96000</v>
      </c>
      <c r="G26" s="31"/>
      <c r="H26" s="32">
        <f t="shared" si="0"/>
        <v>0</v>
      </c>
      <c r="I26" s="31"/>
      <c r="J26" s="31"/>
    </row>
    <row r="27" spans="2:10" hidden="1" x14ac:dyDescent="0.25">
      <c r="B27" s="2">
        <v>15</v>
      </c>
      <c r="C27" s="69" t="s">
        <v>23</v>
      </c>
      <c r="D27" s="69"/>
      <c r="E27" s="1" t="s">
        <v>131</v>
      </c>
      <c r="F27" s="16">
        <v>60000</v>
      </c>
      <c r="G27" s="31"/>
      <c r="H27" s="32">
        <f t="shared" si="0"/>
        <v>0</v>
      </c>
      <c r="I27" s="31"/>
      <c r="J27" s="31"/>
    </row>
    <row r="28" spans="2:10" hidden="1" x14ac:dyDescent="0.25">
      <c r="B28" s="2">
        <v>16</v>
      </c>
      <c r="C28" s="69" t="s">
        <v>24</v>
      </c>
      <c r="D28" s="69"/>
      <c r="E28" s="1" t="s">
        <v>25</v>
      </c>
      <c r="F28" s="16">
        <v>120000</v>
      </c>
      <c r="G28" s="31"/>
      <c r="H28" s="32">
        <f t="shared" si="0"/>
        <v>0</v>
      </c>
      <c r="I28" s="31"/>
      <c r="J28" s="31"/>
    </row>
    <row r="29" spans="2:10" hidden="1" x14ac:dyDescent="0.25">
      <c r="B29" s="2"/>
      <c r="C29" s="68" t="s">
        <v>122</v>
      </c>
      <c r="D29" s="68"/>
      <c r="E29" s="3"/>
      <c r="F29" s="36"/>
      <c r="G29" s="34"/>
      <c r="H29" s="35">
        <f>SUM(H18:H28)</f>
        <v>0</v>
      </c>
      <c r="I29" s="34"/>
      <c r="J29" s="34"/>
    </row>
    <row r="30" spans="2:10" hidden="1" x14ac:dyDescent="0.25">
      <c r="B30" s="2">
        <v>17</v>
      </c>
      <c r="C30" s="69" t="s">
        <v>26</v>
      </c>
      <c r="D30" s="69"/>
      <c r="E30" s="4" t="s">
        <v>27</v>
      </c>
      <c r="F30" s="16">
        <v>18000</v>
      </c>
      <c r="G30" s="31"/>
      <c r="H30" s="32">
        <f t="shared" si="0"/>
        <v>0</v>
      </c>
      <c r="I30" s="31"/>
      <c r="J30" s="31"/>
    </row>
    <row r="31" spans="2:10" hidden="1" x14ac:dyDescent="0.25">
      <c r="B31" s="2">
        <v>18</v>
      </c>
      <c r="C31" s="69" t="s">
        <v>28</v>
      </c>
      <c r="D31" s="69"/>
      <c r="E31" s="4" t="s">
        <v>29</v>
      </c>
      <c r="F31" s="16">
        <v>17000</v>
      </c>
      <c r="G31" s="31"/>
      <c r="H31" s="32">
        <f t="shared" si="0"/>
        <v>0</v>
      </c>
      <c r="I31" s="31"/>
      <c r="J31" s="31"/>
    </row>
    <row r="32" spans="2:10" hidden="1" x14ac:dyDescent="0.25">
      <c r="B32" s="2">
        <v>19</v>
      </c>
      <c r="C32" s="69" t="s">
        <v>30</v>
      </c>
      <c r="D32" s="69"/>
      <c r="E32" s="4" t="s">
        <v>27</v>
      </c>
      <c r="F32" s="16">
        <v>7500</v>
      </c>
      <c r="G32" s="31"/>
      <c r="H32" s="32">
        <f t="shared" si="0"/>
        <v>0</v>
      </c>
      <c r="I32" s="31"/>
      <c r="J32" s="31"/>
    </row>
    <row r="33" spans="2:10" hidden="1" x14ac:dyDescent="0.25">
      <c r="B33" s="2">
        <v>20</v>
      </c>
      <c r="C33" s="69" t="s">
        <v>31</v>
      </c>
      <c r="D33" s="69"/>
      <c r="E33" s="4" t="s">
        <v>29</v>
      </c>
      <c r="F33" s="16">
        <v>180000</v>
      </c>
      <c r="G33" s="31"/>
      <c r="H33" s="32">
        <f t="shared" si="0"/>
        <v>0</v>
      </c>
      <c r="I33" s="31"/>
      <c r="J33" s="31"/>
    </row>
    <row r="34" spans="2:10" hidden="1" x14ac:dyDescent="0.25">
      <c r="B34" s="2">
        <v>21</v>
      </c>
      <c r="C34" s="69" t="s">
        <v>32</v>
      </c>
      <c r="D34" s="69"/>
      <c r="E34" s="4" t="s">
        <v>33</v>
      </c>
      <c r="F34" s="16">
        <v>2000000</v>
      </c>
      <c r="G34" s="31"/>
      <c r="H34" s="32">
        <f t="shared" si="0"/>
        <v>0</v>
      </c>
      <c r="I34" s="31"/>
      <c r="J34" s="31"/>
    </row>
    <row r="35" spans="2:10" hidden="1" x14ac:dyDescent="0.25">
      <c r="B35" s="2">
        <v>22</v>
      </c>
      <c r="C35" s="69" t="s">
        <v>34</v>
      </c>
      <c r="D35" s="69"/>
      <c r="E35" s="4" t="s">
        <v>15</v>
      </c>
      <c r="F35" s="16">
        <v>350000</v>
      </c>
      <c r="G35" s="31"/>
      <c r="H35" s="32">
        <f t="shared" si="0"/>
        <v>0</v>
      </c>
      <c r="I35" s="31"/>
      <c r="J35" s="31"/>
    </row>
    <row r="36" spans="2:10" hidden="1" x14ac:dyDescent="0.25">
      <c r="B36" s="2"/>
      <c r="C36" s="68" t="s">
        <v>123</v>
      </c>
      <c r="D36" s="68"/>
      <c r="E36" s="3"/>
      <c r="F36" s="36"/>
      <c r="G36" s="34"/>
      <c r="H36" s="35">
        <f>SUM(H30:H35)</f>
        <v>0</v>
      </c>
      <c r="I36" s="34"/>
      <c r="J36" s="34"/>
    </row>
    <row r="37" spans="2:10" hidden="1" x14ac:dyDescent="0.25">
      <c r="B37" s="2">
        <v>23</v>
      </c>
      <c r="C37" s="72" t="s">
        <v>35</v>
      </c>
      <c r="D37" s="72"/>
      <c r="E37" s="5" t="s">
        <v>36</v>
      </c>
      <c r="F37" s="17">
        <v>17000</v>
      </c>
      <c r="G37" s="31"/>
      <c r="H37" s="32">
        <f t="shared" si="0"/>
        <v>0</v>
      </c>
      <c r="I37" s="31"/>
      <c r="J37" s="31"/>
    </row>
    <row r="38" spans="2:10" hidden="1" x14ac:dyDescent="0.25">
      <c r="B38" s="2">
        <v>24</v>
      </c>
      <c r="C38" s="72" t="s">
        <v>37</v>
      </c>
      <c r="D38" s="72"/>
      <c r="E38" s="5" t="s">
        <v>38</v>
      </c>
      <c r="F38" s="17">
        <v>64000</v>
      </c>
      <c r="G38" s="31"/>
      <c r="H38" s="32">
        <f t="shared" si="0"/>
        <v>0</v>
      </c>
      <c r="I38" s="31"/>
      <c r="J38" s="31"/>
    </row>
    <row r="39" spans="2:10" hidden="1" x14ac:dyDescent="0.25">
      <c r="B39" s="2">
        <v>25</v>
      </c>
      <c r="C39" s="72" t="s">
        <v>39</v>
      </c>
      <c r="D39" s="72"/>
      <c r="E39" s="5" t="s">
        <v>38</v>
      </c>
      <c r="F39" s="17">
        <v>58000</v>
      </c>
      <c r="G39" s="31"/>
      <c r="H39" s="32">
        <f t="shared" si="0"/>
        <v>0</v>
      </c>
      <c r="I39" s="31"/>
      <c r="J39" s="31"/>
    </row>
    <row r="40" spans="2:10" hidden="1" x14ac:dyDescent="0.25">
      <c r="B40" s="2">
        <v>26</v>
      </c>
      <c r="C40" s="72" t="s">
        <v>40</v>
      </c>
      <c r="D40" s="72"/>
      <c r="E40" s="5" t="s">
        <v>38</v>
      </c>
      <c r="F40" s="17">
        <v>18000</v>
      </c>
      <c r="G40" s="31"/>
      <c r="H40" s="32">
        <f t="shared" si="0"/>
        <v>0</v>
      </c>
      <c r="I40" s="31"/>
      <c r="J40" s="31"/>
    </row>
    <row r="41" spans="2:10" hidden="1" x14ac:dyDescent="0.25">
      <c r="B41" s="2">
        <v>27</v>
      </c>
      <c r="C41" s="72" t="s">
        <v>41</v>
      </c>
      <c r="D41" s="72"/>
      <c r="E41" s="5" t="s">
        <v>38</v>
      </c>
      <c r="F41" s="17">
        <v>15000</v>
      </c>
      <c r="G41" s="31"/>
      <c r="H41" s="32">
        <f t="shared" si="0"/>
        <v>0</v>
      </c>
      <c r="I41" s="31"/>
      <c r="J41" s="31"/>
    </row>
    <row r="42" spans="2:10" hidden="1" x14ac:dyDescent="0.25">
      <c r="B42" s="2">
        <v>28</v>
      </c>
      <c r="C42" s="72" t="s">
        <v>42</v>
      </c>
      <c r="D42" s="72"/>
      <c r="E42" s="5" t="s">
        <v>38</v>
      </c>
      <c r="F42" s="17">
        <v>12000</v>
      </c>
      <c r="G42" s="31"/>
      <c r="H42" s="32">
        <f t="shared" si="0"/>
        <v>0</v>
      </c>
      <c r="I42" s="31"/>
      <c r="J42" s="31"/>
    </row>
    <row r="43" spans="2:10" hidden="1" x14ac:dyDescent="0.25">
      <c r="B43" s="2">
        <v>29</v>
      </c>
      <c r="C43" s="72" t="s">
        <v>43</v>
      </c>
      <c r="D43" s="72"/>
      <c r="E43" s="5" t="s">
        <v>38</v>
      </c>
      <c r="F43" s="17">
        <v>12000</v>
      </c>
      <c r="G43" s="31"/>
      <c r="H43" s="32">
        <f t="shared" si="0"/>
        <v>0</v>
      </c>
      <c r="I43" s="31"/>
      <c r="J43" s="31"/>
    </row>
    <row r="44" spans="2:10" hidden="1" x14ac:dyDescent="0.25">
      <c r="B44" s="2">
        <v>30</v>
      </c>
      <c r="C44" s="72" t="s">
        <v>44</v>
      </c>
      <c r="D44" s="72"/>
      <c r="E44" s="5" t="s">
        <v>38</v>
      </c>
      <c r="F44" s="17">
        <v>12000</v>
      </c>
      <c r="G44" s="31"/>
      <c r="H44" s="32">
        <f t="shared" si="0"/>
        <v>0</v>
      </c>
      <c r="I44" s="31"/>
      <c r="J44" s="31"/>
    </row>
    <row r="45" spans="2:10" hidden="1" x14ac:dyDescent="0.25">
      <c r="B45" s="2">
        <v>31</v>
      </c>
      <c r="C45" s="72" t="s">
        <v>45</v>
      </c>
      <c r="D45" s="72"/>
      <c r="E45" s="5" t="s">
        <v>38</v>
      </c>
      <c r="F45" s="17">
        <v>8000</v>
      </c>
      <c r="G45" s="31"/>
      <c r="H45" s="32">
        <f t="shared" si="0"/>
        <v>0</v>
      </c>
      <c r="I45" s="31"/>
      <c r="J45" s="31"/>
    </row>
    <row r="46" spans="2:10" hidden="1" x14ac:dyDescent="0.25">
      <c r="B46" s="2">
        <v>32</v>
      </c>
      <c r="C46" s="72" t="s">
        <v>46</v>
      </c>
      <c r="D46" s="72"/>
      <c r="E46" s="5" t="s">
        <v>38</v>
      </c>
      <c r="F46" s="17">
        <v>96000</v>
      </c>
      <c r="G46" s="31"/>
      <c r="H46" s="32">
        <f t="shared" si="0"/>
        <v>0</v>
      </c>
      <c r="I46" s="31"/>
      <c r="J46" s="31"/>
    </row>
    <row r="47" spans="2:10" hidden="1" x14ac:dyDescent="0.25">
      <c r="B47" s="2">
        <v>33</v>
      </c>
      <c r="C47" s="72" t="s">
        <v>47</v>
      </c>
      <c r="D47" s="72"/>
      <c r="E47" s="5" t="s">
        <v>38</v>
      </c>
      <c r="F47" s="17">
        <v>20000</v>
      </c>
      <c r="G47" s="31"/>
      <c r="H47" s="32">
        <f t="shared" si="0"/>
        <v>0</v>
      </c>
      <c r="I47" s="31"/>
      <c r="J47" s="31"/>
    </row>
    <row r="48" spans="2:10" hidden="1" x14ac:dyDescent="0.25">
      <c r="B48" s="2">
        <v>34</v>
      </c>
      <c r="C48" s="72" t="s">
        <v>48</v>
      </c>
      <c r="D48" s="72"/>
      <c r="E48" s="5" t="s">
        <v>38</v>
      </c>
      <c r="F48" s="17">
        <v>18000</v>
      </c>
      <c r="G48" s="31"/>
      <c r="H48" s="32">
        <f t="shared" si="0"/>
        <v>0</v>
      </c>
      <c r="I48" s="31"/>
      <c r="J48" s="31"/>
    </row>
    <row r="49" spans="2:10" hidden="1" x14ac:dyDescent="0.25">
      <c r="B49" s="2">
        <v>35</v>
      </c>
      <c r="C49" s="72" t="s">
        <v>49</v>
      </c>
      <c r="D49" s="72"/>
      <c r="E49" s="5" t="s">
        <v>38</v>
      </c>
      <c r="F49" s="17">
        <v>16000</v>
      </c>
      <c r="G49" s="31"/>
      <c r="H49" s="32">
        <f t="shared" si="0"/>
        <v>0</v>
      </c>
      <c r="I49" s="31"/>
      <c r="J49" s="31"/>
    </row>
    <row r="50" spans="2:10" hidden="1" x14ac:dyDescent="0.25">
      <c r="B50" s="2">
        <v>36</v>
      </c>
      <c r="C50" s="72" t="s">
        <v>50</v>
      </c>
      <c r="D50" s="72"/>
      <c r="E50" s="5" t="s">
        <v>38</v>
      </c>
      <c r="F50" s="17">
        <v>20000</v>
      </c>
      <c r="G50" s="31"/>
      <c r="H50" s="32">
        <f t="shared" si="0"/>
        <v>0</v>
      </c>
      <c r="I50" s="31"/>
      <c r="J50" s="31"/>
    </row>
    <row r="51" spans="2:10" hidden="1" x14ac:dyDescent="0.25">
      <c r="B51" s="2">
        <v>37</v>
      </c>
      <c r="C51" s="72" t="s">
        <v>51</v>
      </c>
      <c r="D51" s="72"/>
      <c r="E51" s="5" t="s">
        <v>38</v>
      </c>
      <c r="F51" s="17">
        <v>10000</v>
      </c>
      <c r="G51" s="31"/>
      <c r="H51" s="32">
        <f t="shared" si="0"/>
        <v>0</v>
      </c>
      <c r="I51" s="31"/>
      <c r="J51" s="31"/>
    </row>
    <row r="52" spans="2:10" hidden="1" x14ac:dyDescent="0.25">
      <c r="B52" s="2">
        <v>38</v>
      </c>
      <c r="C52" s="72" t="s">
        <v>52</v>
      </c>
      <c r="D52" s="72"/>
      <c r="E52" s="5" t="s">
        <v>38</v>
      </c>
      <c r="F52" s="17">
        <v>20000</v>
      </c>
      <c r="G52" s="31"/>
      <c r="H52" s="32">
        <f t="shared" si="0"/>
        <v>0</v>
      </c>
      <c r="I52" s="31"/>
      <c r="J52" s="31"/>
    </row>
    <row r="53" spans="2:10" hidden="1" x14ac:dyDescent="0.25">
      <c r="B53" s="2">
        <v>39</v>
      </c>
      <c r="C53" s="72" t="s">
        <v>53</v>
      </c>
      <c r="D53" s="72"/>
      <c r="E53" s="5" t="s">
        <v>36</v>
      </c>
      <c r="F53" s="17">
        <v>22000</v>
      </c>
      <c r="G53" s="31"/>
      <c r="H53" s="32">
        <f t="shared" si="0"/>
        <v>0</v>
      </c>
      <c r="I53" s="31"/>
      <c r="J53" s="31"/>
    </row>
    <row r="54" spans="2:10" hidden="1" x14ac:dyDescent="0.25">
      <c r="B54" s="2">
        <v>40</v>
      </c>
      <c r="C54" s="72" t="s">
        <v>54</v>
      </c>
      <c r="D54" s="72"/>
      <c r="E54" s="5" t="s">
        <v>36</v>
      </c>
      <c r="F54" s="17">
        <v>20000</v>
      </c>
      <c r="G54" s="31"/>
      <c r="H54" s="32">
        <f t="shared" si="0"/>
        <v>0</v>
      </c>
      <c r="I54" s="31"/>
      <c r="J54" s="31"/>
    </row>
    <row r="55" spans="2:10" hidden="1" x14ac:dyDescent="0.25">
      <c r="B55" s="2">
        <v>41</v>
      </c>
      <c r="C55" s="72" t="s">
        <v>55</v>
      </c>
      <c r="D55" s="72"/>
      <c r="E55" s="5" t="s">
        <v>36</v>
      </c>
      <c r="F55" s="17">
        <v>12000</v>
      </c>
      <c r="G55" s="31"/>
      <c r="H55" s="32">
        <f t="shared" si="0"/>
        <v>0</v>
      </c>
      <c r="I55" s="31"/>
      <c r="J55" s="31"/>
    </row>
    <row r="56" spans="2:10" hidden="1" x14ac:dyDescent="0.25">
      <c r="B56" s="2">
        <v>42</v>
      </c>
      <c r="C56" s="72" t="s">
        <v>56</v>
      </c>
      <c r="D56" s="72"/>
      <c r="E56" s="5" t="s">
        <v>36</v>
      </c>
      <c r="F56" s="17">
        <v>15000</v>
      </c>
      <c r="G56" s="31"/>
      <c r="H56" s="32">
        <f t="shared" si="0"/>
        <v>0</v>
      </c>
      <c r="I56" s="31"/>
      <c r="J56" s="31"/>
    </row>
    <row r="57" spans="2:10" hidden="1" x14ac:dyDescent="0.25">
      <c r="B57" s="2">
        <v>43</v>
      </c>
      <c r="C57" s="72" t="s">
        <v>57</v>
      </c>
      <c r="D57" s="72"/>
      <c r="E57" s="5" t="s">
        <v>36</v>
      </c>
      <c r="F57" s="17">
        <v>118000</v>
      </c>
      <c r="G57" s="31"/>
      <c r="H57" s="32">
        <f t="shared" si="0"/>
        <v>0</v>
      </c>
      <c r="I57" s="31"/>
      <c r="J57" s="31"/>
    </row>
    <row r="58" spans="2:10" hidden="1" x14ac:dyDescent="0.25">
      <c r="B58" s="2"/>
      <c r="C58" s="68" t="s">
        <v>124</v>
      </c>
      <c r="D58" s="68"/>
      <c r="E58" s="3"/>
      <c r="F58" s="36"/>
      <c r="G58" s="34"/>
      <c r="H58" s="35">
        <f>SUM(H37:H57)</f>
        <v>0</v>
      </c>
      <c r="I58" s="34"/>
      <c r="J58" s="34"/>
    </row>
    <row r="59" spans="2:10" hidden="1" x14ac:dyDescent="0.25">
      <c r="B59" s="2">
        <v>44</v>
      </c>
      <c r="C59" s="69" t="s">
        <v>58</v>
      </c>
      <c r="D59" s="69"/>
      <c r="E59" s="5" t="s">
        <v>59</v>
      </c>
      <c r="F59" s="17">
        <v>550000</v>
      </c>
      <c r="G59" s="31"/>
      <c r="H59" s="32">
        <f t="shared" si="0"/>
        <v>0</v>
      </c>
      <c r="I59" s="31"/>
      <c r="J59" s="31"/>
    </row>
    <row r="60" spans="2:10" hidden="1" x14ac:dyDescent="0.25">
      <c r="B60" s="2">
        <v>45</v>
      </c>
      <c r="C60" s="69" t="s">
        <v>60</v>
      </c>
      <c r="D60" s="69"/>
      <c r="E60" s="5" t="s">
        <v>59</v>
      </c>
      <c r="F60" s="17">
        <v>900000</v>
      </c>
      <c r="G60" s="31"/>
      <c r="H60" s="32">
        <f t="shared" si="0"/>
        <v>0</v>
      </c>
      <c r="I60" s="31"/>
      <c r="J60" s="31"/>
    </row>
    <row r="61" spans="2:10" hidden="1" x14ac:dyDescent="0.25">
      <c r="B61" s="2"/>
      <c r="C61" s="68" t="s">
        <v>125</v>
      </c>
      <c r="D61" s="68"/>
      <c r="E61" s="3"/>
      <c r="F61" s="36"/>
      <c r="G61" s="34"/>
      <c r="H61" s="35">
        <f>SUM(H59:H60)</f>
        <v>0</v>
      </c>
      <c r="I61" s="34"/>
      <c r="J61" s="34"/>
    </row>
    <row r="62" spans="2:10" hidden="1" x14ac:dyDescent="0.25">
      <c r="B62" s="2"/>
      <c r="C62" s="68" t="s">
        <v>61</v>
      </c>
      <c r="D62" s="68"/>
      <c r="E62" s="3"/>
      <c r="F62" s="36"/>
      <c r="G62" s="35"/>
      <c r="H62" s="35">
        <f>H61+H58+H36+H29</f>
        <v>0</v>
      </c>
      <c r="I62" s="34"/>
      <c r="J62" s="34"/>
    </row>
    <row r="63" spans="2:10" hidden="1" x14ac:dyDescent="0.25">
      <c r="B63" s="2">
        <v>46</v>
      </c>
      <c r="C63" s="69" t="s">
        <v>62</v>
      </c>
      <c r="D63" s="69"/>
      <c r="E63" s="1" t="s">
        <v>6</v>
      </c>
      <c r="F63" s="17">
        <v>80000</v>
      </c>
      <c r="G63" s="31"/>
      <c r="H63" s="32">
        <f t="shared" si="0"/>
        <v>0</v>
      </c>
      <c r="I63" s="31"/>
      <c r="J63" s="32">
        <f>I63*F63</f>
        <v>0</v>
      </c>
    </row>
    <row r="64" spans="2:10" hidden="1" x14ac:dyDescent="0.25">
      <c r="B64" s="2">
        <v>47</v>
      </c>
      <c r="C64" s="69" t="s">
        <v>63</v>
      </c>
      <c r="D64" s="69"/>
      <c r="E64" s="1" t="s">
        <v>6</v>
      </c>
      <c r="F64" s="17">
        <v>80000</v>
      </c>
      <c r="G64" s="31"/>
      <c r="H64" s="32">
        <f t="shared" si="0"/>
        <v>0</v>
      </c>
      <c r="I64" s="31"/>
      <c r="J64" s="32">
        <f t="shared" ref="J64:J67" si="3">I64*F64</f>
        <v>0</v>
      </c>
    </row>
    <row r="65" spans="2:10" x14ac:dyDescent="0.25">
      <c r="B65" s="2">
        <v>48</v>
      </c>
      <c r="C65" s="69" t="s">
        <v>64</v>
      </c>
      <c r="D65" s="69"/>
      <c r="E65" s="1" t="s">
        <v>4</v>
      </c>
      <c r="F65" s="17">
        <v>80000</v>
      </c>
      <c r="G65" s="31">
        <v>396</v>
      </c>
      <c r="H65" s="32">
        <f t="shared" si="0"/>
        <v>31680000</v>
      </c>
      <c r="I65" s="31">
        <f t="shared" ref="I65" si="4">G65</f>
        <v>396</v>
      </c>
      <c r="J65" s="32">
        <f t="shared" si="3"/>
        <v>31680000</v>
      </c>
    </row>
    <row r="66" spans="2:10" x14ac:dyDescent="0.25">
      <c r="B66" s="2">
        <v>49</v>
      </c>
      <c r="C66" s="69" t="s">
        <v>65</v>
      </c>
      <c r="D66" s="69"/>
      <c r="E66" s="1" t="s">
        <v>4</v>
      </c>
      <c r="F66" s="17">
        <v>29000</v>
      </c>
      <c r="G66" s="31"/>
      <c r="H66" s="32">
        <f t="shared" si="0"/>
        <v>0</v>
      </c>
      <c r="I66" s="31"/>
      <c r="J66" s="32">
        <f t="shared" si="3"/>
        <v>0</v>
      </c>
    </row>
    <row r="67" spans="2:10" x14ac:dyDescent="0.25">
      <c r="B67" s="2">
        <v>50</v>
      </c>
      <c r="C67" s="69" t="s">
        <v>66</v>
      </c>
      <c r="D67" s="69"/>
      <c r="E67" s="1" t="s">
        <v>67</v>
      </c>
      <c r="F67" s="17">
        <v>30000</v>
      </c>
      <c r="G67" s="31"/>
      <c r="H67" s="32">
        <f t="shared" si="0"/>
        <v>0</v>
      </c>
      <c r="I67" s="31"/>
      <c r="J67" s="32">
        <f t="shared" si="3"/>
        <v>0</v>
      </c>
    </row>
    <row r="68" spans="2:10" x14ac:dyDescent="0.25">
      <c r="B68" s="2"/>
      <c r="C68" s="68" t="s">
        <v>126</v>
      </c>
      <c r="D68" s="68"/>
      <c r="E68" s="6"/>
      <c r="F68" s="36"/>
      <c r="G68" s="34"/>
      <c r="H68" s="35">
        <f>SUM(H63:H67)</f>
        <v>31680000</v>
      </c>
      <c r="I68" s="34"/>
      <c r="J68" s="35">
        <f>SUM(J63:J67)</f>
        <v>31680000</v>
      </c>
    </row>
    <row r="69" spans="2:10" hidden="1" x14ac:dyDescent="0.25">
      <c r="B69" s="2">
        <v>51</v>
      </c>
      <c r="C69" s="69" t="s">
        <v>68</v>
      </c>
      <c r="D69" s="69"/>
      <c r="E69" s="1" t="s">
        <v>69</v>
      </c>
      <c r="F69" s="17">
        <v>1200</v>
      </c>
      <c r="G69" s="31"/>
      <c r="H69" s="32">
        <f t="shared" si="0"/>
        <v>0</v>
      </c>
      <c r="I69" s="31"/>
      <c r="J69" s="32">
        <f t="shared" si="0"/>
        <v>0</v>
      </c>
    </row>
    <row r="70" spans="2:10" hidden="1" x14ac:dyDescent="0.25">
      <c r="B70" s="2">
        <v>52</v>
      </c>
      <c r="C70" s="69" t="s">
        <v>70</v>
      </c>
      <c r="D70" s="69"/>
      <c r="E70" s="1" t="s">
        <v>69</v>
      </c>
      <c r="F70" s="17">
        <v>1200</v>
      </c>
      <c r="G70" s="31"/>
      <c r="H70" s="32">
        <f t="shared" si="0"/>
        <v>0</v>
      </c>
      <c r="I70" s="31"/>
      <c r="J70" s="32">
        <f t="shared" si="0"/>
        <v>0</v>
      </c>
    </row>
    <row r="71" spans="2:10" hidden="1" x14ac:dyDescent="0.25">
      <c r="B71" s="2">
        <v>53</v>
      </c>
      <c r="C71" s="69" t="s">
        <v>71</v>
      </c>
      <c r="D71" s="69"/>
      <c r="E71" s="1" t="s">
        <v>69</v>
      </c>
      <c r="F71" s="17">
        <v>1200</v>
      </c>
      <c r="G71" s="31"/>
      <c r="H71" s="32">
        <f t="shared" si="0"/>
        <v>0</v>
      </c>
      <c r="I71" s="31"/>
      <c r="J71" s="32">
        <f t="shared" si="0"/>
        <v>0</v>
      </c>
    </row>
    <row r="72" spans="2:10" hidden="1" x14ac:dyDescent="0.25">
      <c r="B72" s="2">
        <v>54</v>
      </c>
      <c r="C72" s="69" t="s">
        <v>72</v>
      </c>
      <c r="D72" s="69"/>
      <c r="E72" s="1" t="s">
        <v>69</v>
      </c>
      <c r="F72" s="17">
        <v>1200</v>
      </c>
      <c r="G72" s="31"/>
      <c r="H72" s="32">
        <f t="shared" si="0"/>
        <v>0</v>
      </c>
      <c r="I72" s="31"/>
      <c r="J72" s="32">
        <f t="shared" si="0"/>
        <v>0</v>
      </c>
    </row>
    <row r="73" spans="2:10" hidden="1" x14ac:dyDescent="0.25">
      <c r="B73" s="2">
        <v>55</v>
      </c>
      <c r="C73" s="69" t="s">
        <v>73</v>
      </c>
      <c r="D73" s="69"/>
      <c r="E73" s="1" t="s">
        <v>69</v>
      </c>
      <c r="F73" s="17">
        <v>2800</v>
      </c>
      <c r="G73" s="31"/>
      <c r="H73" s="32">
        <f t="shared" si="0"/>
        <v>0</v>
      </c>
      <c r="I73" s="31"/>
      <c r="J73" s="32">
        <f t="shared" si="0"/>
        <v>0</v>
      </c>
    </row>
    <row r="74" spans="2:10" hidden="1" x14ac:dyDescent="0.25">
      <c r="B74" s="2"/>
      <c r="C74" s="74" t="s">
        <v>127</v>
      </c>
      <c r="D74" s="74"/>
      <c r="E74" s="10"/>
      <c r="F74" s="21"/>
      <c r="G74" s="34"/>
      <c r="H74" s="35">
        <f>SUM(H69:H73)</f>
        <v>0</v>
      </c>
      <c r="I74" s="34"/>
      <c r="J74" s="35">
        <f>SUM(J69:J73)</f>
        <v>0</v>
      </c>
    </row>
    <row r="75" spans="2:10" x14ac:dyDescent="0.25">
      <c r="B75" s="2"/>
      <c r="C75" s="75" t="s">
        <v>74</v>
      </c>
      <c r="D75" s="75"/>
      <c r="E75" s="37"/>
      <c r="F75" s="36"/>
      <c r="G75" s="34"/>
      <c r="H75" s="35">
        <f>H74+H68+H62+H17</f>
        <v>44000000</v>
      </c>
      <c r="I75" s="34"/>
      <c r="J75" s="35">
        <f>J74+J68+J62+J17</f>
        <v>44000000</v>
      </c>
    </row>
    <row r="76" spans="2:10" hidden="1" x14ac:dyDescent="0.25">
      <c r="B76" s="2">
        <v>56</v>
      </c>
      <c r="C76" s="69" t="s">
        <v>75</v>
      </c>
      <c r="D76" s="69"/>
      <c r="E76" s="1" t="s">
        <v>76</v>
      </c>
      <c r="F76" s="17">
        <v>40000</v>
      </c>
      <c r="G76" s="31"/>
      <c r="H76" s="32">
        <f t="shared" si="0"/>
        <v>0</v>
      </c>
      <c r="I76" s="31"/>
      <c r="J76" s="31"/>
    </row>
    <row r="77" spans="2:10" hidden="1" x14ac:dyDescent="0.25">
      <c r="B77" s="2">
        <f>B76+1</f>
        <v>57</v>
      </c>
      <c r="C77" s="73" t="s">
        <v>77</v>
      </c>
      <c r="D77" s="73"/>
      <c r="E77" s="7" t="s">
        <v>76</v>
      </c>
      <c r="F77" s="17">
        <v>20000</v>
      </c>
      <c r="G77" s="31"/>
      <c r="H77" s="32">
        <f t="shared" ref="H77:H117" si="5">G77*F77</f>
        <v>0</v>
      </c>
      <c r="I77" s="31"/>
      <c r="J77" s="31"/>
    </row>
    <row r="78" spans="2:10" hidden="1" x14ac:dyDescent="0.25">
      <c r="B78" s="2">
        <f t="shared" ref="B78:B101" si="6">B77+1</f>
        <v>58</v>
      </c>
      <c r="C78" s="73" t="s">
        <v>78</v>
      </c>
      <c r="D78" s="73"/>
      <c r="E78" s="7" t="s">
        <v>76</v>
      </c>
      <c r="F78" s="17">
        <v>50000</v>
      </c>
      <c r="G78" s="31"/>
      <c r="H78" s="32">
        <f t="shared" si="5"/>
        <v>0</v>
      </c>
      <c r="I78" s="31"/>
      <c r="J78" s="31"/>
    </row>
    <row r="79" spans="2:10" hidden="1" x14ac:dyDescent="0.25">
      <c r="B79" s="2">
        <f t="shared" si="6"/>
        <v>59</v>
      </c>
      <c r="C79" s="73" t="s">
        <v>133</v>
      </c>
      <c r="D79" s="73"/>
      <c r="E79" s="7" t="s">
        <v>76</v>
      </c>
      <c r="F79" s="17">
        <v>25000</v>
      </c>
      <c r="G79" s="31"/>
      <c r="H79" s="32">
        <f t="shared" si="5"/>
        <v>0</v>
      </c>
      <c r="I79" s="31"/>
      <c r="J79" s="31"/>
    </row>
    <row r="80" spans="2:10" hidden="1" x14ac:dyDescent="0.25">
      <c r="B80" s="2">
        <f t="shared" si="6"/>
        <v>60</v>
      </c>
      <c r="C80" s="73" t="s">
        <v>134</v>
      </c>
      <c r="D80" s="73"/>
      <c r="E80" s="7" t="s">
        <v>76</v>
      </c>
      <c r="F80" s="17">
        <v>22000</v>
      </c>
      <c r="G80" s="31"/>
      <c r="H80" s="32">
        <f t="shared" si="5"/>
        <v>0</v>
      </c>
      <c r="I80" s="31"/>
      <c r="J80" s="31"/>
    </row>
    <row r="81" spans="2:10" hidden="1" x14ac:dyDescent="0.25">
      <c r="B81" s="2">
        <f t="shared" si="6"/>
        <v>61</v>
      </c>
      <c r="C81" s="73" t="s">
        <v>79</v>
      </c>
      <c r="D81" s="73"/>
      <c r="E81" s="7" t="s">
        <v>76</v>
      </c>
      <c r="F81" s="17">
        <v>16000</v>
      </c>
      <c r="G81" s="31"/>
      <c r="H81" s="32">
        <f t="shared" si="5"/>
        <v>0</v>
      </c>
      <c r="I81" s="31"/>
      <c r="J81" s="31"/>
    </row>
    <row r="82" spans="2:10" hidden="1" x14ac:dyDescent="0.25">
      <c r="B82" s="2">
        <f t="shared" si="6"/>
        <v>62</v>
      </c>
      <c r="C82" s="73" t="s">
        <v>80</v>
      </c>
      <c r="D82" s="73"/>
      <c r="E82" s="7" t="s">
        <v>76</v>
      </c>
      <c r="F82" s="17">
        <v>16000</v>
      </c>
      <c r="G82" s="31"/>
      <c r="H82" s="32">
        <f t="shared" si="5"/>
        <v>0</v>
      </c>
      <c r="I82" s="31"/>
      <c r="J82" s="31"/>
    </row>
    <row r="83" spans="2:10" hidden="1" x14ac:dyDescent="0.25">
      <c r="B83" s="2">
        <f t="shared" si="6"/>
        <v>63</v>
      </c>
      <c r="C83" s="73" t="s">
        <v>81</v>
      </c>
      <c r="D83" s="73"/>
      <c r="E83" s="7" t="s">
        <v>76</v>
      </c>
      <c r="F83" s="17">
        <v>18000</v>
      </c>
      <c r="G83" s="31"/>
      <c r="H83" s="32">
        <f t="shared" si="5"/>
        <v>0</v>
      </c>
      <c r="I83" s="31"/>
      <c r="J83" s="31"/>
    </row>
    <row r="84" spans="2:10" hidden="1" x14ac:dyDescent="0.25">
      <c r="B84" s="2">
        <f t="shared" si="6"/>
        <v>64</v>
      </c>
      <c r="C84" s="73" t="s">
        <v>82</v>
      </c>
      <c r="D84" s="73"/>
      <c r="E84" s="7" t="s">
        <v>76</v>
      </c>
      <c r="F84" s="17">
        <v>60000</v>
      </c>
      <c r="G84" s="31"/>
      <c r="H84" s="32">
        <f t="shared" si="5"/>
        <v>0</v>
      </c>
      <c r="I84" s="31"/>
      <c r="J84" s="31"/>
    </row>
    <row r="85" spans="2:10" hidden="1" x14ac:dyDescent="0.25">
      <c r="B85" s="2">
        <f t="shared" si="6"/>
        <v>65</v>
      </c>
      <c r="C85" s="73" t="s">
        <v>83</v>
      </c>
      <c r="D85" s="73"/>
      <c r="E85" s="7" t="s">
        <v>76</v>
      </c>
      <c r="F85" s="17">
        <v>38000</v>
      </c>
      <c r="G85" s="31"/>
      <c r="H85" s="32">
        <f t="shared" si="5"/>
        <v>0</v>
      </c>
      <c r="I85" s="31"/>
      <c r="J85" s="31"/>
    </row>
    <row r="86" spans="2:10" hidden="1" x14ac:dyDescent="0.25">
      <c r="B86" s="2">
        <f t="shared" si="6"/>
        <v>66</v>
      </c>
      <c r="C86" s="73" t="s">
        <v>84</v>
      </c>
      <c r="D86" s="73"/>
      <c r="E86" s="7" t="s">
        <v>76</v>
      </c>
      <c r="F86" s="17">
        <v>45000</v>
      </c>
      <c r="G86" s="31"/>
      <c r="H86" s="32">
        <f t="shared" si="5"/>
        <v>0</v>
      </c>
      <c r="I86" s="31"/>
      <c r="J86" s="31"/>
    </row>
    <row r="87" spans="2:10" hidden="1" x14ac:dyDescent="0.25">
      <c r="B87" s="2">
        <f t="shared" si="6"/>
        <v>67</v>
      </c>
      <c r="C87" s="73" t="s">
        <v>85</v>
      </c>
      <c r="D87" s="73"/>
      <c r="E87" s="7" t="s">
        <v>76</v>
      </c>
      <c r="F87" s="17">
        <v>35000</v>
      </c>
      <c r="G87" s="31"/>
      <c r="H87" s="32">
        <f t="shared" si="5"/>
        <v>0</v>
      </c>
      <c r="I87" s="31"/>
      <c r="J87" s="31"/>
    </row>
    <row r="88" spans="2:10" hidden="1" x14ac:dyDescent="0.25">
      <c r="B88" s="2">
        <f t="shared" si="6"/>
        <v>68</v>
      </c>
      <c r="C88" s="73" t="s">
        <v>86</v>
      </c>
      <c r="D88" s="73"/>
      <c r="E88" s="7" t="s">
        <v>76</v>
      </c>
      <c r="F88" s="17">
        <v>300000</v>
      </c>
      <c r="G88" s="31"/>
      <c r="H88" s="32">
        <f t="shared" si="5"/>
        <v>0</v>
      </c>
      <c r="I88" s="31"/>
      <c r="J88" s="31"/>
    </row>
    <row r="89" spans="2:10" hidden="1" x14ac:dyDescent="0.25">
      <c r="B89" s="2">
        <f t="shared" si="6"/>
        <v>69</v>
      </c>
      <c r="C89" s="73" t="s">
        <v>87</v>
      </c>
      <c r="D89" s="73"/>
      <c r="E89" s="7" t="s">
        <v>76</v>
      </c>
      <c r="F89" s="17">
        <v>55000</v>
      </c>
      <c r="G89" s="31"/>
      <c r="H89" s="32">
        <f t="shared" si="5"/>
        <v>0</v>
      </c>
      <c r="I89" s="31"/>
      <c r="J89" s="31"/>
    </row>
    <row r="90" spans="2:10" hidden="1" x14ac:dyDescent="0.25">
      <c r="B90" s="2">
        <f t="shared" si="6"/>
        <v>70</v>
      </c>
      <c r="C90" s="69" t="s">
        <v>88</v>
      </c>
      <c r="D90" s="69"/>
      <c r="E90" s="7" t="s">
        <v>76</v>
      </c>
      <c r="F90" s="17">
        <v>100000</v>
      </c>
      <c r="G90" s="31"/>
      <c r="H90" s="32">
        <f t="shared" si="5"/>
        <v>0</v>
      </c>
      <c r="I90" s="31"/>
      <c r="J90" s="31"/>
    </row>
    <row r="91" spans="2:10" hidden="1" x14ac:dyDescent="0.25">
      <c r="B91" s="2">
        <f t="shared" si="6"/>
        <v>71</v>
      </c>
      <c r="C91" s="69" t="s">
        <v>89</v>
      </c>
      <c r="D91" s="69"/>
      <c r="E91" s="7" t="s">
        <v>76</v>
      </c>
      <c r="F91" s="17">
        <v>200000</v>
      </c>
      <c r="G91" s="31"/>
      <c r="H91" s="32">
        <f t="shared" si="5"/>
        <v>0</v>
      </c>
      <c r="I91" s="31"/>
      <c r="J91" s="31"/>
    </row>
    <row r="92" spans="2:10" hidden="1" x14ac:dyDescent="0.25">
      <c r="B92" s="2">
        <f t="shared" si="6"/>
        <v>72</v>
      </c>
      <c r="C92" s="69" t="s">
        <v>90</v>
      </c>
      <c r="D92" s="69"/>
      <c r="E92" s="7" t="s">
        <v>76</v>
      </c>
      <c r="F92" s="17">
        <v>56000</v>
      </c>
      <c r="G92" s="31"/>
      <c r="H92" s="32">
        <f t="shared" si="5"/>
        <v>0</v>
      </c>
      <c r="I92" s="31"/>
      <c r="J92" s="31"/>
    </row>
    <row r="93" spans="2:10" hidden="1" x14ac:dyDescent="0.25">
      <c r="B93" s="2">
        <f t="shared" si="6"/>
        <v>73</v>
      </c>
      <c r="C93" s="73" t="s">
        <v>91</v>
      </c>
      <c r="D93" s="73"/>
      <c r="E93" s="7" t="s">
        <v>76</v>
      </c>
      <c r="F93" s="17">
        <v>51500</v>
      </c>
      <c r="G93" s="31"/>
      <c r="H93" s="32">
        <f t="shared" si="5"/>
        <v>0</v>
      </c>
      <c r="I93" s="31"/>
      <c r="J93" s="31"/>
    </row>
    <row r="94" spans="2:10" hidden="1" x14ac:dyDescent="0.25">
      <c r="B94" s="2">
        <f t="shared" si="6"/>
        <v>74</v>
      </c>
      <c r="C94" s="69" t="s">
        <v>92</v>
      </c>
      <c r="D94" s="69"/>
      <c r="E94" s="7" t="s">
        <v>76</v>
      </c>
      <c r="F94" s="17">
        <v>48000</v>
      </c>
      <c r="G94" s="31"/>
      <c r="H94" s="32">
        <f t="shared" si="5"/>
        <v>0</v>
      </c>
      <c r="I94" s="31"/>
      <c r="J94" s="31"/>
    </row>
    <row r="95" spans="2:10" hidden="1" x14ac:dyDescent="0.25">
      <c r="B95" s="2">
        <f t="shared" si="6"/>
        <v>75</v>
      </c>
      <c r="C95" s="76" t="s">
        <v>93</v>
      </c>
      <c r="D95" s="8" t="s">
        <v>94</v>
      </c>
      <c r="E95" s="7" t="s">
        <v>38</v>
      </c>
      <c r="F95" s="17">
        <v>32946</v>
      </c>
      <c r="G95" s="31"/>
      <c r="H95" s="32">
        <f t="shared" si="5"/>
        <v>0</v>
      </c>
      <c r="I95" s="31"/>
      <c r="J95" s="31"/>
    </row>
    <row r="96" spans="2:10" hidden="1" x14ac:dyDescent="0.25">
      <c r="B96" s="2">
        <f t="shared" si="6"/>
        <v>76</v>
      </c>
      <c r="C96" s="76"/>
      <c r="D96" s="8" t="s">
        <v>95</v>
      </c>
      <c r="E96" s="7" t="s">
        <v>38</v>
      </c>
      <c r="F96" s="17">
        <v>246228</v>
      </c>
      <c r="G96" s="31"/>
      <c r="H96" s="32">
        <f t="shared" si="5"/>
        <v>0</v>
      </c>
      <c r="I96" s="31"/>
      <c r="J96" s="31"/>
    </row>
    <row r="97" spans="2:10" hidden="1" x14ac:dyDescent="0.25">
      <c r="B97" s="2">
        <f t="shared" si="6"/>
        <v>77</v>
      </c>
      <c r="C97" s="76"/>
      <c r="D97" s="8" t="s">
        <v>96</v>
      </c>
      <c r="E97" s="7" t="s">
        <v>38</v>
      </c>
      <c r="F97" s="17">
        <v>305949</v>
      </c>
      <c r="G97" s="31"/>
      <c r="H97" s="32">
        <f t="shared" si="5"/>
        <v>0</v>
      </c>
      <c r="I97" s="31"/>
      <c r="J97" s="31"/>
    </row>
    <row r="98" spans="2:10" hidden="1" x14ac:dyDescent="0.25">
      <c r="B98" s="2">
        <f t="shared" si="6"/>
        <v>78</v>
      </c>
      <c r="C98" s="76"/>
      <c r="D98" s="8" t="s">
        <v>97</v>
      </c>
      <c r="E98" s="7" t="s">
        <v>38</v>
      </c>
      <c r="F98" s="17">
        <v>131478</v>
      </c>
      <c r="G98" s="31"/>
      <c r="H98" s="32">
        <f t="shared" si="5"/>
        <v>0</v>
      </c>
      <c r="I98" s="31"/>
      <c r="J98" s="31"/>
    </row>
    <row r="99" spans="2:10" hidden="1" x14ac:dyDescent="0.25">
      <c r="B99" s="2">
        <f t="shared" si="6"/>
        <v>79</v>
      </c>
      <c r="C99" s="69" t="s">
        <v>98</v>
      </c>
      <c r="D99" s="69"/>
      <c r="E99" s="1" t="s">
        <v>76</v>
      </c>
      <c r="F99" s="17">
        <v>68000</v>
      </c>
      <c r="G99" s="31"/>
      <c r="H99" s="32">
        <f t="shared" si="5"/>
        <v>0</v>
      </c>
      <c r="I99" s="31"/>
      <c r="J99" s="31"/>
    </row>
    <row r="100" spans="2:10" hidden="1" x14ac:dyDescent="0.25">
      <c r="B100" s="2">
        <f t="shared" si="6"/>
        <v>80</v>
      </c>
      <c r="C100" s="69" t="s">
        <v>99</v>
      </c>
      <c r="D100" s="69"/>
      <c r="E100" s="1" t="s">
        <v>76</v>
      </c>
      <c r="F100" s="17">
        <v>250000</v>
      </c>
      <c r="G100" s="31"/>
      <c r="H100" s="32">
        <f t="shared" si="5"/>
        <v>0</v>
      </c>
      <c r="I100" s="31"/>
      <c r="J100" s="31"/>
    </row>
    <row r="101" spans="2:10" hidden="1" x14ac:dyDescent="0.25">
      <c r="B101" s="2">
        <f t="shared" si="6"/>
        <v>81</v>
      </c>
      <c r="C101" s="69" t="s">
        <v>100</v>
      </c>
      <c r="D101" s="69"/>
      <c r="E101" s="1" t="s">
        <v>76</v>
      </c>
      <c r="F101" s="17">
        <v>360000</v>
      </c>
      <c r="G101" s="31"/>
      <c r="H101" s="32">
        <f t="shared" si="5"/>
        <v>0</v>
      </c>
      <c r="I101" s="31"/>
      <c r="J101" s="31"/>
    </row>
    <row r="102" spans="2:10" hidden="1" x14ac:dyDescent="0.25">
      <c r="B102" s="2"/>
      <c r="C102" s="68" t="s">
        <v>128</v>
      </c>
      <c r="D102" s="68"/>
      <c r="E102" s="3"/>
      <c r="F102" s="18"/>
      <c r="G102" s="34"/>
      <c r="H102" s="35">
        <f>SUM(H76:H101)</f>
        <v>0</v>
      </c>
      <c r="I102" s="34"/>
      <c r="J102" s="34"/>
    </row>
    <row r="103" spans="2:10" hidden="1" x14ac:dyDescent="0.25">
      <c r="B103" s="2">
        <v>82</v>
      </c>
      <c r="C103" s="76" t="s">
        <v>118</v>
      </c>
      <c r="D103" s="9" t="s">
        <v>119</v>
      </c>
      <c r="E103" s="1" t="s">
        <v>76</v>
      </c>
      <c r="F103" s="17">
        <v>9000</v>
      </c>
      <c r="G103" s="31"/>
      <c r="H103" s="32">
        <f t="shared" si="5"/>
        <v>0</v>
      </c>
      <c r="I103" s="31"/>
      <c r="J103" s="31"/>
    </row>
    <row r="104" spans="2:10" hidden="1" x14ac:dyDescent="0.25">
      <c r="B104" s="2">
        <v>83</v>
      </c>
      <c r="C104" s="76"/>
      <c r="D104" s="9" t="s">
        <v>120</v>
      </c>
      <c r="E104" s="1" t="s">
        <v>76</v>
      </c>
      <c r="F104" s="17">
        <v>6000</v>
      </c>
      <c r="G104" s="31"/>
      <c r="H104" s="32">
        <f t="shared" si="5"/>
        <v>0</v>
      </c>
      <c r="I104" s="31"/>
      <c r="J104" s="31"/>
    </row>
    <row r="105" spans="2:10" hidden="1" x14ac:dyDescent="0.25">
      <c r="B105" s="2"/>
      <c r="C105" s="68" t="s">
        <v>129</v>
      </c>
      <c r="D105" s="68"/>
      <c r="E105" s="3"/>
      <c r="F105" s="18"/>
      <c r="G105" s="34"/>
      <c r="H105" s="35">
        <f>SUM(H103:H104)</f>
        <v>0</v>
      </c>
      <c r="I105" s="34"/>
      <c r="J105" s="34"/>
    </row>
    <row r="106" spans="2:10" hidden="1" x14ac:dyDescent="0.25">
      <c r="B106" s="2"/>
      <c r="C106" s="68" t="s">
        <v>101</v>
      </c>
      <c r="D106" s="68"/>
      <c r="E106" s="3"/>
      <c r="F106" s="18"/>
      <c r="G106" s="34"/>
      <c r="H106" s="35">
        <f>H105+H102</f>
        <v>0</v>
      </c>
      <c r="I106" s="34"/>
      <c r="J106" s="34"/>
    </row>
    <row r="107" spans="2:10" x14ac:dyDescent="0.25">
      <c r="B107" s="2">
        <v>84</v>
      </c>
      <c r="C107" s="79" t="s">
        <v>114</v>
      </c>
      <c r="D107" s="79"/>
      <c r="E107" s="1" t="s">
        <v>117</v>
      </c>
      <c r="F107" s="20">
        <v>182100</v>
      </c>
      <c r="G107" s="31">
        <v>2</v>
      </c>
      <c r="H107" s="32">
        <f t="shared" si="5"/>
        <v>364200</v>
      </c>
      <c r="I107" s="31">
        <f>G107</f>
        <v>2</v>
      </c>
      <c r="J107" s="32">
        <f>I107*F107</f>
        <v>364200</v>
      </c>
    </row>
    <row r="108" spans="2:10" x14ac:dyDescent="0.25">
      <c r="B108" s="2">
        <v>85</v>
      </c>
      <c r="C108" s="79" t="s">
        <v>115</v>
      </c>
      <c r="D108" s="79"/>
      <c r="E108" s="1" t="s">
        <v>117</v>
      </c>
      <c r="F108" s="20">
        <v>182100</v>
      </c>
      <c r="G108" s="31">
        <v>2</v>
      </c>
      <c r="H108" s="32">
        <f t="shared" si="5"/>
        <v>364200</v>
      </c>
      <c r="I108" s="31">
        <f t="shared" ref="I108:I109" si="7">G108</f>
        <v>2</v>
      </c>
      <c r="J108" s="32">
        <f t="shared" ref="J108:J109" si="8">I108*F108</f>
        <v>364200</v>
      </c>
    </row>
    <row r="109" spans="2:10" x14ac:dyDescent="0.25">
      <c r="B109" s="2">
        <v>86</v>
      </c>
      <c r="C109" s="79" t="s">
        <v>116</v>
      </c>
      <c r="D109" s="79"/>
      <c r="E109" s="1" t="s">
        <v>117</v>
      </c>
      <c r="F109" s="20">
        <v>137500</v>
      </c>
      <c r="G109" s="31">
        <v>1</v>
      </c>
      <c r="H109" s="32">
        <f t="shared" si="5"/>
        <v>137500</v>
      </c>
      <c r="I109" s="31">
        <f t="shared" si="7"/>
        <v>1</v>
      </c>
      <c r="J109" s="32">
        <f t="shared" si="8"/>
        <v>137500</v>
      </c>
    </row>
    <row r="110" spans="2:10" x14ac:dyDescent="0.25">
      <c r="B110" s="2"/>
      <c r="C110" s="68" t="s">
        <v>135</v>
      </c>
      <c r="D110" s="68"/>
      <c r="E110" s="3"/>
      <c r="F110" s="19"/>
      <c r="G110" s="34"/>
      <c r="H110" s="35">
        <f>SUM(H107:H109)</f>
        <v>865900</v>
      </c>
      <c r="I110" s="34"/>
      <c r="J110" s="35">
        <f>SUM(J107:J109)</f>
        <v>865900</v>
      </c>
    </row>
    <row r="111" spans="2:10" hidden="1" x14ac:dyDescent="0.25">
      <c r="B111" s="2">
        <v>87</v>
      </c>
      <c r="C111" s="69" t="s">
        <v>102</v>
      </c>
      <c r="D111" s="69"/>
      <c r="E111" s="1" t="s">
        <v>103</v>
      </c>
      <c r="F111" s="17"/>
      <c r="G111" s="31"/>
      <c r="H111" s="32">
        <f t="shared" si="5"/>
        <v>0</v>
      </c>
      <c r="I111" s="31">
        <f>G111</f>
        <v>0</v>
      </c>
      <c r="J111" s="32">
        <f>I111*F111</f>
        <v>0</v>
      </c>
    </row>
    <row r="112" spans="2:10" hidden="1" x14ac:dyDescent="0.25">
      <c r="B112" s="2">
        <v>88</v>
      </c>
      <c r="C112" s="69" t="s">
        <v>104</v>
      </c>
      <c r="D112" s="69"/>
      <c r="E112" s="1" t="s">
        <v>103</v>
      </c>
      <c r="F112" s="17"/>
      <c r="G112" s="31"/>
      <c r="H112" s="32">
        <f t="shared" si="5"/>
        <v>0</v>
      </c>
      <c r="I112" s="31">
        <f t="shared" ref="I112:I117" si="9">G112</f>
        <v>0</v>
      </c>
      <c r="J112" s="32">
        <f t="shared" ref="J112:J117" si="10">I112*F112</f>
        <v>0</v>
      </c>
    </row>
    <row r="113" spans="2:10" hidden="1" x14ac:dyDescent="0.25">
      <c r="B113" s="2">
        <v>89</v>
      </c>
      <c r="C113" s="69" t="s">
        <v>105</v>
      </c>
      <c r="D113" s="69"/>
      <c r="E113" s="1" t="s">
        <v>103</v>
      </c>
      <c r="F113" s="17"/>
      <c r="G113" s="31"/>
      <c r="H113" s="32">
        <f t="shared" si="5"/>
        <v>0</v>
      </c>
      <c r="I113" s="31">
        <f t="shared" si="9"/>
        <v>0</v>
      </c>
      <c r="J113" s="32">
        <f t="shared" si="10"/>
        <v>0</v>
      </c>
    </row>
    <row r="114" spans="2:10" hidden="1" x14ac:dyDescent="0.25">
      <c r="B114" s="2">
        <v>90</v>
      </c>
      <c r="C114" s="69" t="s">
        <v>106</v>
      </c>
      <c r="D114" s="69"/>
      <c r="E114" s="1" t="s">
        <v>103</v>
      </c>
      <c r="F114" s="17"/>
      <c r="G114" s="31"/>
      <c r="H114" s="32">
        <f t="shared" si="5"/>
        <v>0</v>
      </c>
      <c r="I114" s="31">
        <f t="shared" si="9"/>
        <v>0</v>
      </c>
      <c r="J114" s="32">
        <f t="shared" si="10"/>
        <v>0</v>
      </c>
    </row>
    <row r="115" spans="2:10" hidden="1" x14ac:dyDescent="0.25">
      <c r="B115" s="2">
        <v>91</v>
      </c>
      <c r="C115" s="69" t="s">
        <v>107</v>
      </c>
      <c r="D115" s="69"/>
      <c r="E115" s="1" t="s">
        <v>103</v>
      </c>
      <c r="F115" s="17"/>
      <c r="G115" s="31"/>
      <c r="H115" s="32">
        <f t="shared" si="5"/>
        <v>0</v>
      </c>
      <c r="I115" s="31">
        <f t="shared" si="9"/>
        <v>0</v>
      </c>
      <c r="J115" s="32">
        <f t="shared" si="10"/>
        <v>0</v>
      </c>
    </row>
    <row r="116" spans="2:10" hidden="1" x14ac:dyDescent="0.25">
      <c r="B116" s="2">
        <v>92</v>
      </c>
      <c r="C116" s="69" t="s">
        <v>108</v>
      </c>
      <c r="D116" s="69"/>
      <c r="E116" s="1" t="s">
        <v>103</v>
      </c>
      <c r="F116" s="17"/>
      <c r="G116" s="31"/>
      <c r="H116" s="32">
        <f t="shared" si="5"/>
        <v>0</v>
      </c>
      <c r="I116" s="31">
        <f t="shared" si="9"/>
        <v>0</v>
      </c>
      <c r="J116" s="32">
        <f t="shared" si="10"/>
        <v>0</v>
      </c>
    </row>
    <row r="117" spans="2:10" x14ac:dyDescent="0.25">
      <c r="B117" s="2">
        <v>93</v>
      </c>
      <c r="C117" s="69" t="s">
        <v>132</v>
      </c>
      <c r="D117" s="69"/>
      <c r="E117" s="1" t="s">
        <v>109</v>
      </c>
      <c r="F117" s="17">
        <v>59000</v>
      </c>
      <c r="G117" s="31">
        <v>72</v>
      </c>
      <c r="H117" s="32">
        <f t="shared" si="5"/>
        <v>4248000</v>
      </c>
      <c r="I117" s="31">
        <f t="shared" si="9"/>
        <v>72</v>
      </c>
      <c r="J117" s="32">
        <f t="shared" si="10"/>
        <v>4248000</v>
      </c>
    </row>
    <row r="118" spans="2:10" x14ac:dyDescent="0.25">
      <c r="B118" s="2"/>
      <c r="C118" s="68" t="s">
        <v>130</v>
      </c>
      <c r="D118" s="68"/>
      <c r="E118" s="3"/>
      <c r="F118" s="18"/>
      <c r="G118" s="34"/>
      <c r="H118" s="35">
        <f>SUM(H111:H117)</f>
        <v>4248000</v>
      </c>
      <c r="I118" s="34"/>
      <c r="J118" s="35">
        <f>SUM(J111:J117)</f>
        <v>4248000</v>
      </c>
    </row>
    <row r="119" spans="2:10" x14ac:dyDescent="0.25">
      <c r="B119" s="2"/>
      <c r="C119" s="74" t="s">
        <v>110</v>
      </c>
      <c r="D119" s="74"/>
      <c r="E119" s="10"/>
      <c r="F119" s="21"/>
      <c r="G119" s="34"/>
      <c r="H119" s="35">
        <f>H118+H110+H106</f>
        <v>5113900</v>
      </c>
      <c r="I119" s="34"/>
      <c r="J119" s="35">
        <f>J118+J110+J106</f>
        <v>5113900</v>
      </c>
    </row>
    <row r="120" spans="2:10" x14ac:dyDescent="0.25">
      <c r="B120" s="2">
        <v>94</v>
      </c>
      <c r="C120" s="69" t="s">
        <v>111</v>
      </c>
      <c r="D120" s="69"/>
      <c r="E120" s="1"/>
      <c r="F120" s="17"/>
      <c r="G120" s="31"/>
      <c r="H120" s="31"/>
      <c r="I120" s="31"/>
      <c r="J120" s="31"/>
    </row>
    <row r="121" spans="2:10" x14ac:dyDescent="0.25">
      <c r="B121" s="2"/>
      <c r="C121" s="75" t="s">
        <v>112</v>
      </c>
      <c r="D121" s="75"/>
      <c r="E121" s="10"/>
      <c r="F121" s="21"/>
      <c r="G121" s="34"/>
      <c r="H121" s="35">
        <f>H119+H75</f>
        <v>49113900</v>
      </c>
      <c r="I121" s="34"/>
      <c r="J121" s="35">
        <f>J119+J75</f>
        <v>49113900</v>
      </c>
    </row>
    <row r="122" spans="2:10" x14ac:dyDescent="0.25">
      <c r="B122" s="2">
        <v>95</v>
      </c>
      <c r="C122" s="69" t="s">
        <v>113</v>
      </c>
      <c r="D122" s="69"/>
      <c r="E122" s="1"/>
      <c r="F122" s="17"/>
      <c r="G122" s="31"/>
      <c r="H122" s="39">
        <f>H121*0.1</f>
        <v>4911390</v>
      </c>
      <c r="I122" s="31"/>
      <c r="J122" s="42">
        <f>J121*0.1</f>
        <v>4911390</v>
      </c>
    </row>
    <row r="123" spans="2:10" x14ac:dyDescent="0.25">
      <c r="B123" s="1"/>
      <c r="C123" s="75"/>
      <c r="D123" s="75"/>
      <c r="E123" s="10"/>
      <c r="F123" s="21"/>
      <c r="G123" s="38"/>
      <c r="H123" s="40">
        <f>H121+H122</f>
        <v>54025290</v>
      </c>
      <c r="I123" s="34"/>
      <c r="J123" s="43">
        <f>J121+J122</f>
        <v>54025290</v>
      </c>
    </row>
    <row r="124" spans="2:10" ht="6" customHeight="1" x14ac:dyDescent="0.25"/>
    <row r="125" spans="2:10" ht="13.5" customHeight="1" x14ac:dyDescent="0.25">
      <c r="C125" s="22" t="s">
        <v>139</v>
      </c>
      <c r="D125" s="23"/>
      <c r="E125" s="23"/>
      <c r="F125" s="23"/>
    </row>
    <row r="126" spans="2:10" x14ac:dyDescent="0.25">
      <c r="C126" s="23"/>
      <c r="D126" s="24" t="s">
        <v>144</v>
      </c>
      <c r="E126" s="24"/>
      <c r="F126" s="23"/>
      <c r="I126" s="11" t="s">
        <v>153</v>
      </c>
    </row>
    <row r="127" spans="2:10" ht="2.25" customHeight="1" x14ac:dyDescent="0.25">
      <c r="C127" s="23"/>
      <c r="D127" s="24"/>
      <c r="E127" s="24"/>
      <c r="F127" s="23"/>
    </row>
    <row r="128" spans="2:10" x14ac:dyDescent="0.25">
      <c r="C128" s="23"/>
      <c r="D128" s="24" t="s">
        <v>140</v>
      </c>
      <c r="E128" s="24"/>
      <c r="F128" s="23"/>
      <c r="I128" s="11" t="s">
        <v>154</v>
      </c>
    </row>
    <row r="129" spans="3:9" ht="3" customHeight="1" x14ac:dyDescent="0.25">
      <c r="C129" s="23"/>
      <c r="D129" s="25"/>
      <c r="E129" s="26"/>
      <c r="F129" s="23"/>
    </row>
    <row r="130" spans="3:9" x14ac:dyDescent="0.25">
      <c r="C130" s="23"/>
      <c r="D130" s="24" t="s">
        <v>141</v>
      </c>
      <c r="E130" s="24"/>
      <c r="F130" s="23"/>
      <c r="I130" s="11" t="s">
        <v>155</v>
      </c>
    </row>
    <row r="131" spans="3:9" ht="6.75" customHeight="1" x14ac:dyDescent="0.25">
      <c r="C131" s="27"/>
      <c r="D131" s="27"/>
      <c r="E131" s="27"/>
      <c r="F131" s="27"/>
    </row>
    <row r="132" spans="3:9" x14ac:dyDescent="0.25">
      <c r="C132" s="22" t="s">
        <v>142</v>
      </c>
      <c r="D132" s="23" t="s">
        <v>145</v>
      </c>
      <c r="I132" s="11" t="s">
        <v>156</v>
      </c>
    </row>
    <row r="133" spans="3:9" ht="5.25" customHeight="1" x14ac:dyDescent="0.25">
      <c r="C133" s="22"/>
      <c r="D133" s="27"/>
      <c r="E133" s="27"/>
    </row>
    <row r="134" spans="3:9" x14ac:dyDescent="0.25">
      <c r="C134" s="28" t="s">
        <v>143</v>
      </c>
      <c r="D134" s="41"/>
      <c r="E134" s="27"/>
    </row>
    <row r="135" spans="3:9" ht="6.75" customHeight="1" x14ac:dyDescent="0.25">
      <c r="C135" s="22"/>
      <c r="D135" s="27"/>
      <c r="E135" s="27"/>
    </row>
    <row r="136" spans="3:9" x14ac:dyDescent="0.25">
      <c r="C136" s="27"/>
      <c r="D136" s="11" t="s">
        <v>151</v>
      </c>
      <c r="I136" s="11" t="s">
        <v>157</v>
      </c>
    </row>
    <row r="137" spans="3:9" x14ac:dyDescent="0.25">
      <c r="D137" s="11" t="s">
        <v>152</v>
      </c>
      <c r="I137" s="11" t="s">
        <v>158</v>
      </c>
    </row>
  </sheetData>
  <mergeCells count="121">
    <mergeCell ref="C106:D106"/>
    <mergeCell ref="C107:D107"/>
    <mergeCell ref="C108:D108"/>
    <mergeCell ref="C109:D109"/>
    <mergeCell ref="C110:D110"/>
    <mergeCell ref="C111:D111"/>
    <mergeCell ref="C99:D99"/>
    <mergeCell ref="C100:D100"/>
    <mergeCell ref="C101:D101"/>
    <mergeCell ref="C102:D102"/>
    <mergeCell ref="C103:C104"/>
    <mergeCell ref="C105:D105"/>
    <mergeCell ref="C119:D119"/>
    <mergeCell ref="C120:D120"/>
    <mergeCell ref="C121:D121"/>
    <mergeCell ref="C122:D122"/>
    <mergeCell ref="C123:D123"/>
    <mergeCell ref="C112:D112"/>
    <mergeCell ref="C113:D113"/>
    <mergeCell ref="C114:D114"/>
    <mergeCell ref="C115:D115"/>
    <mergeCell ref="C116:D116"/>
    <mergeCell ref="C117:D117"/>
    <mergeCell ref="C118:D118"/>
    <mergeCell ref="C95:C98"/>
    <mergeCell ref="C84:D84"/>
    <mergeCell ref="C85:D85"/>
    <mergeCell ref="C86:D86"/>
    <mergeCell ref="C87:D87"/>
    <mergeCell ref="C88:D88"/>
    <mergeCell ref="C89:D89"/>
    <mergeCell ref="C78:D78"/>
    <mergeCell ref="C79:D79"/>
    <mergeCell ref="C80:D80"/>
    <mergeCell ref="C81:D81"/>
    <mergeCell ref="C82:D82"/>
    <mergeCell ref="C83:D83"/>
    <mergeCell ref="C90:D90"/>
    <mergeCell ref="C91:D91"/>
    <mergeCell ref="C92:D92"/>
    <mergeCell ref="C93:D93"/>
    <mergeCell ref="C94:D94"/>
    <mergeCell ref="C72:D72"/>
    <mergeCell ref="C73:D73"/>
    <mergeCell ref="C74:D74"/>
    <mergeCell ref="C75:D75"/>
    <mergeCell ref="C76:D76"/>
    <mergeCell ref="C77:D77"/>
    <mergeCell ref="C66:D66"/>
    <mergeCell ref="C67:D67"/>
    <mergeCell ref="C68:D68"/>
    <mergeCell ref="C69:D69"/>
    <mergeCell ref="C70:D70"/>
    <mergeCell ref="C71:D71"/>
    <mergeCell ref="C60:D60"/>
    <mergeCell ref="C61:D61"/>
    <mergeCell ref="C62:D62"/>
    <mergeCell ref="C63:D63"/>
    <mergeCell ref="C64:D64"/>
    <mergeCell ref="C65:D65"/>
    <mergeCell ref="C54:D54"/>
    <mergeCell ref="C55:D55"/>
    <mergeCell ref="C56:D56"/>
    <mergeCell ref="C57:D57"/>
    <mergeCell ref="C58:D58"/>
    <mergeCell ref="C59:D59"/>
    <mergeCell ref="C48:D48"/>
    <mergeCell ref="C49:D49"/>
    <mergeCell ref="C50:D50"/>
    <mergeCell ref="C51:D51"/>
    <mergeCell ref="C52:D52"/>
    <mergeCell ref="C53:D53"/>
    <mergeCell ref="C42:D42"/>
    <mergeCell ref="C43:D43"/>
    <mergeCell ref="C44:D44"/>
    <mergeCell ref="C45:D45"/>
    <mergeCell ref="C46:D46"/>
    <mergeCell ref="C47:D47"/>
    <mergeCell ref="C36:D36"/>
    <mergeCell ref="C37:D37"/>
    <mergeCell ref="C38:D38"/>
    <mergeCell ref="C39:D39"/>
    <mergeCell ref="C40:D40"/>
    <mergeCell ref="C41:D41"/>
    <mergeCell ref="C30:D30"/>
    <mergeCell ref="C31:D31"/>
    <mergeCell ref="C32:D32"/>
    <mergeCell ref="C33:D33"/>
    <mergeCell ref="C34:D34"/>
    <mergeCell ref="C35:D35"/>
    <mergeCell ref="C27:D27"/>
    <mergeCell ref="C28:D28"/>
    <mergeCell ref="C29:D29"/>
    <mergeCell ref="C18:D18"/>
    <mergeCell ref="C19:D19"/>
    <mergeCell ref="C20:D20"/>
    <mergeCell ref="C21:D21"/>
    <mergeCell ref="C22:D22"/>
    <mergeCell ref="C23:D23"/>
    <mergeCell ref="C12:D12"/>
    <mergeCell ref="C13:D13"/>
    <mergeCell ref="C14:D14"/>
    <mergeCell ref="C15:D15"/>
    <mergeCell ref="C16:D16"/>
    <mergeCell ref="C17:D17"/>
    <mergeCell ref="C24:D24"/>
    <mergeCell ref="C25:D25"/>
    <mergeCell ref="C26:D26"/>
    <mergeCell ref="B1:J1"/>
    <mergeCell ref="B2:J2"/>
    <mergeCell ref="D4:H4"/>
    <mergeCell ref="E5:J5"/>
    <mergeCell ref="H6:J6"/>
    <mergeCell ref="C11:D11"/>
    <mergeCell ref="B3:F3"/>
    <mergeCell ref="E9:E10"/>
    <mergeCell ref="F9:F10"/>
    <mergeCell ref="G9:H9"/>
    <mergeCell ref="I9:J9"/>
    <mergeCell ref="C9:D10"/>
    <mergeCell ref="B9:B10"/>
  </mergeCells>
  <pageMargins left="0.7" right="0.7" top="0.56000000000000005" bottom="0.21" header="0.3" footer="0.12"/>
  <pageSetup paperSize="9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07_sar</vt:lpstr>
      <vt:lpstr>03_sar</vt:lpstr>
      <vt:lpstr>02_sar</vt:lpstr>
      <vt:lpstr>01_sar</vt:lpstr>
      <vt:lpstr>'03_sar'!Print_Titles</vt:lpstr>
      <vt:lpstr>'07_sar'!Print_Titles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Ugtaabayar Munkhnaran</cp:lastModifiedBy>
  <cp:lastPrinted>2023-06-20T12:24:42Z</cp:lastPrinted>
  <dcterms:created xsi:type="dcterms:W3CDTF">2022-07-04T05:59:33Z</dcterms:created>
  <dcterms:modified xsi:type="dcterms:W3CDTF">2023-07-21T04:38:46Z</dcterms:modified>
</cp:coreProperties>
</file>