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Z\BATZORIG\TUSUL-GUITSETGEL\Гүйцэтгэл\5 uls\"/>
    </mc:Choice>
  </mc:AlternateContent>
  <bookViews>
    <workbookView xWindow="0" yWindow="0" windowWidth="28800" windowHeight="12600" tabRatio="992" firstSheet="9" activeTab="9"/>
  </bookViews>
  <sheets>
    <sheet name="2023.01.01" sheetId="63" state="hidden" r:id="rId1"/>
    <sheet name="2023.02" sheetId="62" state="hidden" r:id="rId2"/>
    <sheet name="2023.03" sheetId="64" state="hidden" r:id="rId3"/>
    <sheet name="2023.04" sheetId="65" state="hidden" r:id="rId4"/>
    <sheet name="2023.05" sheetId="66" state="hidden" r:id="rId5"/>
    <sheet name="2023.06" sheetId="67" state="hidden" r:id="rId6"/>
    <sheet name="2023.07" sheetId="68" state="hidden" r:id="rId7"/>
    <sheet name="2023.08" sheetId="69" state="hidden" r:id="rId8"/>
    <sheet name="2023.09" sheetId="70" state="hidden" r:id="rId9"/>
    <sheet name="2023.10" sheetId="71" r:id="rId10"/>
  </sheets>
  <definedNames>
    <definedName name="_xlnm.Print_Area" localSheetId="2">'2023.03'!$A$1:$I$43</definedName>
    <definedName name="_xlnm.Print_Area" localSheetId="5">'2023.06'!$A$1:$H$44</definedName>
  </definedNames>
  <calcPr calcId="162913"/>
</workbook>
</file>

<file path=xl/calcChain.xml><?xml version="1.0" encoding="utf-8"?>
<calcChain xmlns="http://schemas.openxmlformats.org/spreadsheetml/2006/main">
  <c r="F24" i="71" l="1"/>
  <c r="F25" i="71" s="1"/>
  <c r="H23" i="71"/>
  <c r="H24" i="71" s="1"/>
  <c r="H25" i="71" s="1"/>
  <c r="F23" i="71"/>
  <c r="H20" i="71"/>
  <c r="F20" i="71"/>
  <c r="H19" i="71"/>
  <c r="F19" i="71"/>
  <c r="H18" i="71"/>
  <c r="F18" i="71"/>
  <c r="H16" i="71"/>
  <c r="H17" i="71" s="1"/>
  <c r="F16" i="71"/>
  <c r="F17" i="71" s="1"/>
  <c r="H21" i="71" l="1"/>
  <c r="H22" i="71" s="1"/>
  <c r="H26" i="71" s="1"/>
  <c r="F21" i="71"/>
  <c r="F22" i="71" s="1"/>
  <c r="F26" i="71" s="1"/>
  <c r="H23" i="70"/>
  <c r="H24" i="70" s="1"/>
  <c r="H25" i="70" s="1"/>
  <c r="F23" i="70"/>
  <c r="F24" i="70" s="1"/>
  <c r="F25" i="70" s="1"/>
  <c r="H20" i="70"/>
  <c r="F20" i="70"/>
  <c r="H19" i="70"/>
  <c r="F19" i="70"/>
  <c r="H18" i="70"/>
  <c r="F18" i="70"/>
  <c r="H16" i="70"/>
  <c r="H17" i="70" s="1"/>
  <c r="F16" i="70"/>
  <c r="F17" i="70" s="1"/>
  <c r="H27" i="71" l="1"/>
  <c r="H28" i="71" s="1"/>
  <c r="F27" i="71"/>
  <c r="F28" i="71" s="1"/>
  <c r="H21" i="70"/>
  <c r="H22" i="70" s="1"/>
  <c r="H26" i="70" s="1"/>
  <c r="F21" i="70"/>
  <c r="F22" i="70" s="1"/>
  <c r="F26" i="70" s="1"/>
  <c r="H23" i="69"/>
  <c r="H24" i="69" s="1"/>
  <c r="H25" i="69" s="1"/>
  <c r="F23" i="69"/>
  <c r="F24" i="69" s="1"/>
  <c r="F25" i="69" s="1"/>
  <c r="H20" i="69"/>
  <c r="F20" i="69"/>
  <c r="H19" i="69"/>
  <c r="F19" i="69"/>
  <c r="H18" i="69"/>
  <c r="F18" i="69"/>
  <c r="H17" i="69"/>
  <c r="H16" i="69"/>
  <c r="F16" i="69"/>
  <c r="F17" i="69" s="1"/>
  <c r="H27" i="70" l="1"/>
  <c r="H28" i="70" s="1"/>
  <c r="F27" i="70"/>
  <c r="F28" i="70" s="1"/>
  <c r="H21" i="69"/>
  <c r="H22" i="69" s="1"/>
  <c r="H26" i="69" s="1"/>
  <c r="H27" i="69" s="1"/>
  <c r="H28" i="69" s="1"/>
  <c r="F21" i="69"/>
  <c r="F22" i="69" s="1"/>
  <c r="F26" i="69" s="1"/>
  <c r="H24" i="68"/>
  <c r="H25" i="68" s="1"/>
  <c r="F24" i="68"/>
  <c r="F25" i="68" s="1"/>
  <c r="H23" i="68"/>
  <c r="F23" i="68"/>
  <c r="H20" i="68"/>
  <c r="F20" i="68"/>
  <c r="H19" i="68"/>
  <c r="F19" i="68"/>
  <c r="H18" i="68"/>
  <c r="F18" i="68"/>
  <c r="H16" i="68"/>
  <c r="H17" i="68" s="1"/>
  <c r="F16" i="68"/>
  <c r="F17" i="68" s="1"/>
  <c r="F27" i="69" l="1"/>
  <c r="F28" i="69" s="1"/>
  <c r="H21" i="68"/>
  <c r="H22" i="68" s="1"/>
  <c r="H26" i="68" s="1"/>
  <c r="H27" i="68" s="1"/>
  <c r="H28" i="68" s="1"/>
  <c r="F21" i="68"/>
  <c r="F22" i="68" s="1"/>
  <c r="F26" i="68" s="1"/>
  <c r="H24" i="67"/>
  <c r="H25" i="67" s="1"/>
  <c r="F24" i="67"/>
  <c r="F25" i="67" s="1"/>
  <c r="H23" i="67"/>
  <c r="F23" i="67"/>
  <c r="H20" i="67"/>
  <c r="F20" i="67"/>
  <c r="H19" i="67"/>
  <c r="F19" i="67"/>
  <c r="H18" i="67"/>
  <c r="F18" i="67"/>
  <c r="H16" i="67"/>
  <c r="H17" i="67" s="1"/>
  <c r="F16" i="67"/>
  <c r="F17" i="67" s="1"/>
  <c r="F27" i="68" l="1"/>
  <c r="F28" i="68" s="1"/>
  <c r="H21" i="67"/>
  <c r="F21" i="67"/>
  <c r="F22" i="67" s="1"/>
  <c r="F26" i="67" s="1"/>
  <c r="F24" i="66"/>
  <c r="F25" i="66" s="1"/>
  <c r="H23" i="66"/>
  <c r="H24" i="66" s="1"/>
  <c r="H25" i="66" s="1"/>
  <c r="F23" i="66"/>
  <c r="H20" i="66"/>
  <c r="F20" i="66"/>
  <c r="H19" i="66"/>
  <c r="F19" i="66"/>
  <c r="H18" i="66"/>
  <c r="F18" i="66"/>
  <c r="H17" i="66"/>
  <c r="H16" i="66"/>
  <c r="F16" i="66"/>
  <c r="F17" i="66" s="1"/>
  <c r="H22" i="67" l="1"/>
  <c r="F27" i="67"/>
  <c r="F28" i="67" s="1"/>
  <c r="H21" i="66"/>
  <c r="H22" i="66" s="1"/>
  <c r="H26" i="66" s="1"/>
  <c r="F21" i="66"/>
  <c r="F22" i="66" s="1"/>
  <c r="F26" i="66" s="1"/>
  <c r="F27" i="66" s="1"/>
  <c r="F28" i="66" s="1"/>
  <c r="H19" i="65"/>
  <c r="H18" i="65"/>
  <c r="H20" i="65"/>
  <c r="H21" i="65"/>
  <c r="H16" i="65"/>
  <c r="H17" i="65"/>
  <c r="H22" i="65"/>
  <c r="H23" i="65"/>
  <c r="H24" i="65"/>
  <c r="H25" i="65"/>
  <c r="H26" i="65"/>
  <c r="H27" i="65"/>
  <c r="H28" i="65"/>
  <c r="F19" i="65"/>
  <c r="F18" i="65"/>
  <c r="F20" i="65"/>
  <c r="F21" i="65"/>
  <c r="F16" i="65"/>
  <c r="F17" i="65"/>
  <c r="F22" i="65"/>
  <c r="F23" i="65"/>
  <c r="F24" i="65"/>
  <c r="F25" i="65"/>
  <c r="F26" i="65"/>
  <c r="F27" i="65"/>
  <c r="F28" i="65"/>
  <c r="I19" i="64"/>
  <c r="I18" i="64"/>
  <c r="I20" i="64"/>
  <c r="I16" i="64"/>
  <c r="I17" i="64"/>
  <c r="I23" i="64"/>
  <c r="I24" i="64"/>
  <c r="I25" i="64"/>
  <c r="G19" i="64"/>
  <c r="G18" i="64"/>
  <c r="G20" i="64"/>
  <c r="G16" i="64"/>
  <c r="G17" i="64"/>
  <c r="G23" i="64"/>
  <c r="G24" i="64"/>
  <c r="G25" i="64"/>
  <c r="F18" i="62"/>
  <c r="F19" i="62"/>
  <c r="F21" i="62"/>
  <c r="H20" i="62"/>
  <c r="H18" i="62"/>
  <c r="H19" i="62"/>
  <c r="H21" i="62"/>
  <c r="F20" i="62"/>
  <c r="G19" i="63"/>
  <c r="H19" i="63"/>
  <c r="G18" i="63"/>
  <c r="H18" i="63"/>
  <c r="H20" i="63"/>
  <c r="G16" i="63"/>
  <c r="H16" i="63"/>
  <c r="H17" i="63"/>
  <c r="H21" i="63"/>
  <c r="G22" i="63"/>
  <c r="H22" i="63"/>
  <c r="H23" i="63"/>
  <c r="H24" i="63"/>
  <c r="H25" i="63"/>
  <c r="H26" i="63"/>
  <c r="H27" i="63"/>
  <c r="F19" i="63"/>
  <c r="F18" i="63"/>
  <c r="F20" i="63"/>
  <c r="F16" i="63"/>
  <c r="F17" i="63"/>
  <c r="F21" i="63"/>
  <c r="F22" i="63"/>
  <c r="F23" i="63"/>
  <c r="F24" i="63"/>
  <c r="F25" i="63"/>
  <c r="F26" i="63"/>
  <c r="F27" i="63"/>
  <c r="H23" i="62"/>
  <c r="H16" i="62"/>
  <c r="H17" i="62"/>
  <c r="H22" i="62"/>
  <c r="F23" i="62"/>
  <c r="F24" i="62"/>
  <c r="F25" i="62"/>
  <c r="F16" i="62"/>
  <c r="F17" i="62"/>
  <c r="H24" i="62"/>
  <c r="H25" i="62"/>
  <c r="F22" i="62"/>
  <c r="H26" i="62"/>
  <c r="H27" i="62"/>
  <c r="H28" i="62"/>
  <c r="F26" i="62"/>
  <c r="F27" i="62"/>
  <c r="F28" i="62"/>
  <c r="I21" i="64"/>
  <c r="I22" i="64"/>
  <c r="I26" i="64"/>
  <c r="I27" i="64"/>
  <c r="G21" i="64"/>
  <c r="G22" i="64"/>
  <c r="G26" i="64"/>
  <c r="G27" i="64"/>
  <c r="I28" i="64"/>
  <c r="G28" i="64"/>
  <c r="H26" i="67" l="1"/>
  <c r="H27" i="66"/>
  <c r="H28" i="66" s="1"/>
  <c r="H27" i="67" l="1"/>
  <c r="H28" i="67" l="1"/>
</calcChain>
</file>

<file path=xl/sharedStrings.xml><?xml version="1.0" encoding="utf-8"?>
<sst xmlns="http://schemas.openxmlformats.org/spreadsheetml/2006/main" count="578" uniqueCount="68">
  <si>
    <t>Дүн</t>
  </si>
  <si>
    <t>Танилцсан:</t>
  </si>
  <si>
    <t>Хянасан:</t>
  </si>
  <si>
    <t>Төсөл, төсөв зохиолт</t>
  </si>
  <si>
    <t>Гүйцэтгэгч:</t>
  </si>
  <si>
    <t>Ажлын нэр, төрөл</t>
  </si>
  <si>
    <t>Тоо</t>
  </si>
  <si>
    <t>НӨАТ-10 %</t>
  </si>
  <si>
    <t>I</t>
  </si>
  <si>
    <t>II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</si>
  <si>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</si>
  <si>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</si>
  <si>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</si>
  <si>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</si>
  <si>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</si>
  <si>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</si>
  <si>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</si>
  <si>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</si>
  <si>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Зураглалын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</si>
  <si>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</si>
  <si>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</si>
  <si>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</si>
  <si>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</si>
  <si>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</si>
  <si>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/Г.Алтанхуяг/</t>
  </si>
  <si>
    <t>Төсвийн дүн: 600,000,000 /төгрөгөөр/</t>
  </si>
  <si>
    <t>х.ө</t>
  </si>
  <si>
    <t>Мэдээлэл цуглуулан бүртгэл үйлдэх, нэгтгэн боловсруулах</t>
  </si>
  <si>
    <t>Зураг, легенд зохиох, тайлбар бичиг боловсруулах</t>
  </si>
  <si>
    <t>Захирал</t>
  </si>
  <si>
    <t>Эдийн засагч, Нягтлан бодогч</t>
  </si>
  <si>
    <t>Э.Мөнх- Ирээдүй</t>
  </si>
  <si>
    <t>УЛСЫН ТӨСВИЙН ХӨРӨНГӨӨР ХЭРЭГЖҮҮЛЖ БАЙГАА "Хойд, төв, Зүүн Азийн гүнийн геологийн процесс ба металлогени                                                                                "ТӨСЛИЙН АЖЛЫН ГҮЙЦЭТГЭЛИЙН АКТ</t>
  </si>
  <si>
    <t>Ерөнхий геологич</t>
  </si>
  <si>
    <t>/ Г.Мөнхзул /</t>
  </si>
  <si>
    <t>/ Б.Содовжамц /</t>
  </si>
  <si>
    <t>III</t>
  </si>
  <si>
    <t>IV</t>
  </si>
  <si>
    <t>Фондын материал үзэх</t>
  </si>
  <si>
    <t>удаа</t>
  </si>
  <si>
    <t>V</t>
  </si>
  <si>
    <t>VI</t>
  </si>
  <si>
    <t>VII</t>
  </si>
  <si>
    <t>VIII</t>
  </si>
  <si>
    <t>2023 оны 01 дугаар сарын 1-нээс 01 дугаар сарын 31-ний өдөр хүртэл</t>
  </si>
  <si>
    <t>Геологийн Судалгаа-Шинжилгээний Төв</t>
  </si>
  <si>
    <t xml:space="preserve">ӨӨРИЙН ХҮЧНИЙ АЖЛЫН ДҮН </t>
  </si>
  <si>
    <t xml:space="preserve">ГАДНЫ БАЙГУУЛЛАГЫН ДҮН </t>
  </si>
  <si>
    <t xml:space="preserve">НИЙТ АЖЛЫН ЦЭВЭР ДҮН </t>
  </si>
  <si>
    <t xml:space="preserve">НИЙТ АЖЛЫН ДҮН </t>
  </si>
  <si>
    <t>/ Д.Мөнхбаатар /</t>
  </si>
  <si>
    <t>Зургийг тоон мэдээлэлд оруулах, сан үүсгэх</t>
  </si>
  <si>
    <t>2023 оны 02 дугаар сарын 1-нээс 02 дугаар сарын 28-ний өдөр хүртэл</t>
  </si>
  <si>
    <t>Эдийн засагч</t>
  </si>
  <si>
    <t>/ Г.Батзориг /</t>
  </si>
  <si>
    <t>2023 оны 03 дугаар сарын 1-нээс 03 дугаар сарын 31-ний өдөр хүртэл</t>
  </si>
  <si>
    <t>2023 оны 04 дугаар сарын 1-нээс 04 дугаар сарын 30-ний өдөр хүртэл</t>
  </si>
  <si>
    <t>/ Д.Отгонбаатар /</t>
  </si>
  <si>
    <t>2023 оны 05 дугаар сарын 1-нээс 05 дугаар сарын 31-ний өдөр хүртэл</t>
  </si>
  <si>
    <t>2023 оны 06 дугаар сарын 1-нээс 06 дугаар сарын 30-ний өдөр хүртэл</t>
  </si>
  <si>
    <t>/                             /</t>
  </si>
  <si>
    <t>/Э.Мөнх- Ирээдүй/</t>
  </si>
  <si>
    <t>2023 оны 07 дугаар сарын 1-нээс 07 дугаар сарын 31-ний өдөр хүртэл</t>
  </si>
  <si>
    <t>2023 оны 08 дугаар сарын 1-нээс 08 дугаар сарын 31-ний өдөр хүртэл</t>
  </si>
  <si>
    <t>/   Цэрэндулам/</t>
  </si>
  <si>
    <t>2023 оны 9 дүгээр сарын 1-нээс 09 дүгээр сарын 30-ний өдөр хүртэл</t>
  </si>
  <si>
    <t>2023 оны 10 дугаар сарын 1-нээс 10 дугаар сарын 31-ний өдөр хүртэл</t>
  </si>
  <si>
    <t>/Т.Цэрэндулам/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</si>
</sst>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</font>
    <font>
      <sz val="10"/>
      <color indexed="8"/>
      <name val="Times New Roman Mo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Font="1" applyFill="1"/>
    <xf numFmtId="3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166" fontId="12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indent="12"/>
    </xf>
    <xf numFmtId="0" fontId="0" fillId="0" borderId="0" xfId="0" applyFont="1" applyAlignment="1">
      <alignment horizontal="left" indent="12"/>
    </xf>
    <xf numFmtId="0" fontId="0" fillId="0" borderId="0" xfId="0" applyFont="1" applyAlignment="1">
      <alignment horizontal="left" wrapText="1" indent="12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2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6.5" style="2" customWidth="1"/>
    <col min="3" max="3" width="9.5" style="2" customWidth="1"/>
    <col min="4" max="4" width="11.125" style="2" customWidth="1"/>
    <col min="5" max="5" width="12.125" style="2" customWidth="1"/>
    <col min="6" max="6" width="14.5" style="2" customWidth="1"/>
    <col min="7" max="7" width="13.75" style="2" customWidth="1"/>
    <col min="8" max="8" width="18.625" style="2" customWidth="1"/>
    <col min="9" max="9" width="14" style="2" customWidth="1"/>
    <col min="10" max="16384" width="9" style="2"/>
  </cols>
  <sheetData>
    <row r="1" spans="1:8">
      <c r="A1" s="79" t="s">
        <v>20</v>
      </c>
      <c r="B1" s="79"/>
      <c r="C1" s="79"/>
      <c r="D1" s="79"/>
      <c r="E1" s="79"/>
      <c r="F1" s="79"/>
      <c r="G1" s="79"/>
      <c r="H1" s="79"/>
    </row>
    <row r="2" spans="1:8">
      <c r="A2" s="79" t="s">
        <v>21</v>
      </c>
      <c r="B2" s="79"/>
      <c r="C2" s="79"/>
      <c r="D2" s="79"/>
      <c r="E2" s="79"/>
      <c r="F2" s="79"/>
      <c r="G2" s="79"/>
      <c r="H2" s="79"/>
    </row>
    <row r="3" spans="1:8">
      <c r="A3" s="79" t="s">
        <v>22</v>
      </c>
      <c r="B3" s="79"/>
      <c r="C3" s="79"/>
      <c r="D3" s="79"/>
      <c r="E3" s="79"/>
      <c r="F3" s="79"/>
      <c r="G3" s="79"/>
      <c r="H3" s="79"/>
    </row>
    <row r="5" spans="1:8">
      <c r="B5" s="84" t="s">
        <v>32</v>
      </c>
      <c r="C5" s="84"/>
      <c r="D5" s="84"/>
      <c r="E5" s="84"/>
      <c r="F5" s="84"/>
      <c r="G5" s="84"/>
      <c r="H5" s="84"/>
    </row>
    <row r="6" spans="1:8">
      <c r="B6" s="84"/>
      <c r="C6" s="84"/>
      <c r="D6" s="84"/>
      <c r="E6" s="84"/>
      <c r="F6" s="84"/>
      <c r="G6" s="84"/>
      <c r="H6" s="84"/>
    </row>
    <row r="7" spans="1:8">
      <c r="B7" s="84"/>
      <c r="C7" s="84"/>
      <c r="D7" s="84"/>
      <c r="E7" s="84"/>
      <c r="F7" s="84"/>
      <c r="G7" s="84"/>
      <c r="H7" s="84"/>
    </row>
    <row r="8" spans="1:8" ht="15">
      <c r="B8" s="4"/>
      <c r="C8" s="4"/>
      <c r="D8" s="4"/>
      <c r="E8" s="4"/>
      <c r="F8" s="85" t="s">
        <v>45</v>
      </c>
      <c r="G8" s="85"/>
      <c r="H8" s="85"/>
    </row>
    <row r="9" spans="1:8">
      <c r="A9" s="79" t="s">
        <v>44</v>
      </c>
      <c r="B9" s="79"/>
      <c r="C9" s="79"/>
      <c r="D9" s="79"/>
      <c r="E9" s="79"/>
      <c r="F9" s="79"/>
      <c r="G9" s="79"/>
      <c r="H9" s="79"/>
    </row>
    <row r="10" spans="1:8">
      <c r="A10" s="25"/>
      <c r="B10" s="25"/>
      <c r="C10" s="25"/>
      <c r="D10" s="25"/>
      <c r="E10" s="25"/>
      <c r="F10" s="25"/>
      <c r="G10" s="25"/>
      <c r="H10" s="25"/>
    </row>
    <row r="11" spans="1:8">
      <c r="A11" s="79" t="s">
        <v>25</v>
      </c>
      <c r="B11" s="79"/>
      <c r="C11" s="79"/>
      <c r="D11" s="79"/>
      <c r="E11" s="79"/>
      <c r="F11" s="79"/>
      <c r="G11" s="79"/>
      <c r="H11" s="79"/>
    </row>
    <row r="13" spans="1:8">
      <c r="A13" s="80" t="s">
        <v>14</v>
      </c>
      <c r="B13" s="80" t="s">
        <v>5</v>
      </c>
      <c r="C13" s="81" t="s">
        <v>10</v>
      </c>
      <c r="D13" s="81" t="s">
        <v>11</v>
      </c>
      <c r="E13" s="83" t="s">
        <v>12</v>
      </c>
      <c r="F13" s="83"/>
      <c r="G13" s="83" t="s">
        <v>13</v>
      </c>
      <c r="H13" s="83"/>
    </row>
    <row r="14" spans="1:8">
      <c r="A14" s="80"/>
      <c r="B14" s="80"/>
      <c r="C14" s="82"/>
      <c r="D14" s="82"/>
      <c r="E14" s="27" t="s">
        <v>6</v>
      </c>
      <c r="F14" s="27" t="s">
        <v>0</v>
      </c>
      <c r="G14" s="27" t="s">
        <v>6</v>
      </c>
      <c r="H14" s="27" t="s">
        <v>0</v>
      </c>
    </row>
    <row r="15" spans="1:8">
      <c r="A15" s="27">
        <v>0</v>
      </c>
      <c r="B15" s="27">
        <v>1</v>
      </c>
      <c r="C15" s="28">
        <v>2</v>
      </c>
      <c r="D15" s="28">
        <v>3</v>
      </c>
      <c r="E15" s="27">
        <v>4</v>
      </c>
      <c r="F15" s="27">
        <v>5</v>
      </c>
      <c r="G15" s="27">
        <v>6</v>
      </c>
      <c r="H15" s="27">
        <v>7</v>
      </c>
    </row>
    <row r="16" spans="1:8">
      <c r="A16" s="27"/>
      <c r="B16" s="14" t="s">
        <v>3</v>
      </c>
      <c r="C16" s="27" t="s">
        <v>26</v>
      </c>
      <c r="D16" s="12">
        <v>65000</v>
      </c>
      <c r="E16" s="27">
        <v>22</v>
      </c>
      <c r="F16" s="12">
        <f>E16*D16</f>
        <v>1430000</v>
      </c>
      <c r="G16" s="27">
        <f>+E16</f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1430000</v>
      </c>
      <c r="G17" s="27"/>
      <c r="H17" s="18">
        <f t="shared" ref="H17" si="0">H16</f>
        <v>1430000</v>
      </c>
    </row>
    <row r="18" spans="1:8" ht="28.5">
      <c r="A18" s="27"/>
      <c r="B18" s="19" t="s">
        <v>27</v>
      </c>
      <c r="C18" s="27" t="s">
        <v>26</v>
      </c>
      <c r="D18" s="12">
        <v>68000</v>
      </c>
      <c r="E18" s="27">
        <v>88</v>
      </c>
      <c r="F18" s="12">
        <f t="shared" ref="F18:F19" si="1">E18*D18</f>
        <v>5984000</v>
      </c>
      <c r="G18" s="27">
        <f t="shared" ref="G18:G22" si="2">+E18</f>
        <v>88</v>
      </c>
      <c r="H18" s="12">
        <f>G18*D18</f>
        <v>5984000</v>
      </c>
    </row>
    <row r="19" spans="1:8">
      <c r="A19" s="27"/>
      <c r="B19" s="14" t="s">
        <v>28</v>
      </c>
      <c r="C19" s="27" t="s">
        <v>26</v>
      </c>
      <c r="D19" s="12">
        <v>75000</v>
      </c>
      <c r="E19" s="27">
        <v>132</v>
      </c>
      <c r="F19" s="12">
        <f t="shared" si="1"/>
        <v>9900000</v>
      </c>
      <c r="G19" s="27">
        <f t="shared" si="2"/>
        <v>132</v>
      </c>
      <c r="H19" s="12">
        <f t="shared" ref="H19" si="3">G19*D19</f>
        <v>9900000</v>
      </c>
    </row>
    <row r="20" spans="1:8" ht="15">
      <c r="A20" s="16" t="s">
        <v>9</v>
      </c>
      <c r="B20" s="17" t="s">
        <v>18</v>
      </c>
      <c r="C20" s="16"/>
      <c r="D20" s="18"/>
      <c r="E20" s="16"/>
      <c r="F20" s="15">
        <f>F19+F18</f>
        <v>15884000</v>
      </c>
      <c r="G20" s="27"/>
      <c r="H20" s="15">
        <f>H19+H18</f>
        <v>15884000</v>
      </c>
    </row>
    <row r="21" spans="1:8" ht="15">
      <c r="A21" s="13" t="s">
        <v>36</v>
      </c>
      <c r="B21" s="20" t="s">
        <v>46</v>
      </c>
      <c r="C21" s="27"/>
      <c r="D21" s="12"/>
      <c r="E21" s="27"/>
      <c r="F21" s="15">
        <f>F20+F17</f>
        <v>17314000</v>
      </c>
      <c r="G21" s="15"/>
      <c r="H21" s="15">
        <f>H20+H17</f>
        <v>17314000</v>
      </c>
    </row>
    <row r="22" spans="1:8" ht="15">
      <c r="A22" s="13"/>
      <c r="B22" s="14" t="s">
        <v>38</v>
      </c>
      <c r="C22" s="27" t="s">
        <v>39</v>
      </c>
      <c r="D22" s="12">
        <v>70000</v>
      </c>
      <c r="E22" s="27">
        <v>1</v>
      </c>
      <c r="F22" s="12">
        <f>E22*D22</f>
        <v>70000</v>
      </c>
      <c r="G22" s="27">
        <f t="shared" si="2"/>
        <v>1</v>
      </c>
      <c r="H22" s="12">
        <f>G22*D22</f>
        <v>70000</v>
      </c>
    </row>
    <row r="23" spans="1:8" ht="15">
      <c r="A23" s="16" t="s">
        <v>37</v>
      </c>
      <c r="B23" s="17" t="s">
        <v>19</v>
      </c>
      <c r="C23" s="16"/>
      <c r="D23" s="18"/>
      <c r="E23" s="16"/>
      <c r="F23" s="18">
        <f>SUM(F22:F22)</f>
        <v>70000</v>
      </c>
      <c r="G23" s="18"/>
      <c r="H23" s="18">
        <f>SUM(H22:H22)</f>
        <v>70000</v>
      </c>
    </row>
    <row r="24" spans="1:8" ht="15">
      <c r="A24" s="16" t="s">
        <v>40</v>
      </c>
      <c r="B24" s="17" t="s">
        <v>47</v>
      </c>
      <c r="C24" s="16"/>
      <c r="D24" s="18"/>
      <c r="E24" s="16"/>
      <c r="F24" s="18">
        <f>F23</f>
        <v>70000</v>
      </c>
      <c r="G24" s="18"/>
      <c r="H24" s="18">
        <f t="shared" ref="H24" si="4">H23</f>
        <v>70000</v>
      </c>
    </row>
    <row r="25" spans="1:8" ht="15">
      <c r="A25" s="16" t="s">
        <v>41</v>
      </c>
      <c r="B25" s="17" t="s">
        <v>48</v>
      </c>
      <c r="C25" s="16"/>
      <c r="D25" s="18"/>
      <c r="E25" s="16"/>
      <c r="F25" s="18">
        <f>F21+F24</f>
        <v>17384000</v>
      </c>
      <c r="G25" s="18"/>
      <c r="H25" s="18">
        <f>H21+H24</f>
        <v>17384000</v>
      </c>
    </row>
    <row r="26" spans="1:8" ht="15">
      <c r="A26" s="16" t="s">
        <v>42</v>
      </c>
      <c r="B26" s="17" t="s">
        <v>7</v>
      </c>
      <c r="C26" s="16"/>
      <c r="D26" s="18"/>
      <c r="E26" s="16"/>
      <c r="F26" s="18">
        <f>F25*0.1</f>
        <v>1738400</v>
      </c>
      <c r="G26" s="18"/>
      <c r="H26" s="18">
        <f t="shared" ref="H26" si="5">H25*0.1</f>
        <v>1738400</v>
      </c>
    </row>
    <row r="27" spans="1:8" ht="15">
      <c r="A27" s="16" t="s">
        <v>43</v>
      </c>
      <c r="B27" s="17" t="s">
        <v>49</v>
      </c>
      <c r="C27" s="16"/>
      <c r="D27" s="18"/>
      <c r="E27" s="16"/>
      <c r="F27" s="18">
        <f>SUM(F25:F26)</f>
        <v>19122400</v>
      </c>
      <c r="G27" s="18"/>
      <c r="H27" s="18">
        <f t="shared" ref="H27" si="6">SUM(H25:H26)</f>
        <v>19122400</v>
      </c>
    </row>
    <row r="28" spans="1:8" s="11" customFormat="1" ht="15">
      <c r="A28" s="7"/>
      <c r="B28" s="8"/>
      <c r="C28" s="7"/>
      <c r="D28" s="9"/>
      <c r="E28" s="10"/>
      <c r="F28" s="9"/>
      <c r="G28" s="9"/>
      <c r="H28" s="9"/>
    </row>
    <row r="29" spans="1:8" ht="15">
      <c r="B29" s="3" t="s">
        <v>4</v>
      </c>
      <c r="H29" s="6"/>
    </row>
    <row r="30" spans="1:8">
      <c r="B30" s="2" t="s">
        <v>29</v>
      </c>
      <c r="F30" s="77" t="s">
        <v>50</v>
      </c>
      <c r="G30" s="77"/>
      <c r="H30" s="6"/>
    </row>
    <row r="31" spans="1:8">
      <c r="F31" s="26"/>
      <c r="G31" s="26"/>
      <c r="H31" s="6"/>
    </row>
    <row r="32" spans="1:8">
      <c r="B32" s="2" t="s">
        <v>33</v>
      </c>
      <c r="F32" s="77" t="s">
        <v>34</v>
      </c>
      <c r="G32" s="77"/>
      <c r="H32" s="6"/>
    </row>
    <row r="33" spans="2:8">
      <c r="F33" s="26"/>
      <c r="G33" s="26"/>
      <c r="H33" s="6"/>
    </row>
    <row r="34" spans="2:8">
      <c r="B34" s="5" t="s">
        <v>30</v>
      </c>
      <c r="F34" s="78" t="s">
        <v>35</v>
      </c>
      <c r="G34" s="78"/>
      <c r="H34" s="6"/>
    </row>
    <row r="35" spans="2:8">
      <c r="H35" s="6"/>
    </row>
    <row r="36" spans="2:8" ht="15">
      <c r="B36" s="3" t="s">
        <v>1</v>
      </c>
      <c r="H36" s="6"/>
    </row>
    <row r="37" spans="2:8">
      <c r="B37" s="2" t="s">
        <v>16</v>
      </c>
      <c r="F37" s="2" t="s">
        <v>24</v>
      </c>
      <c r="H37" s="6"/>
    </row>
    <row r="38" spans="2:8">
      <c r="H38" s="6"/>
    </row>
    <row r="39" spans="2:8" ht="15">
      <c r="B39" s="3" t="s">
        <v>2</v>
      </c>
      <c r="H39" s="6"/>
    </row>
    <row r="40" spans="2:8">
      <c r="B40" s="2" t="s">
        <v>15</v>
      </c>
      <c r="F40" s="77" t="s">
        <v>31</v>
      </c>
      <c r="G40" s="77"/>
      <c r="H40" s="6"/>
    </row>
    <row r="41" spans="2:8">
      <c r="F41" s="26"/>
      <c r="G41" s="26"/>
      <c r="H41" s="6"/>
    </row>
    <row r="42" spans="2:8">
      <c r="B42" s="2" t="s">
        <v>15</v>
      </c>
      <c r="F42" s="2" t="s">
        <v>23</v>
      </c>
      <c r="H42" s="6"/>
    </row>
  </sheetData>
  <mergeCells count="17">
    <mergeCell ref="A9:H9"/>
    <mergeCell ref="A1:H1"/>
    <mergeCell ref="A2:H2"/>
    <mergeCell ref="A3:H3"/>
    <mergeCell ref="B5:H7"/>
    <mergeCell ref="F8:H8"/>
    <mergeCell ref="F30:G30"/>
    <mergeCell ref="F32:G32"/>
    <mergeCell ref="F34:G34"/>
    <mergeCell ref="F40:G40"/>
    <mergeCell ref="A11:H11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B5" sqref="B5:H7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9.375" style="2" customWidth="1"/>
    <col min="6" max="6" width="14.875" style="2" customWidth="1"/>
    <col min="7" max="7" width="11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79" t="s">
        <v>20</v>
      </c>
      <c r="B1" s="79"/>
      <c r="C1" s="79"/>
      <c r="D1" s="79"/>
      <c r="E1" s="79"/>
      <c r="F1" s="79"/>
      <c r="G1" s="79"/>
      <c r="H1" s="79"/>
    </row>
    <row r="2" spans="1:8">
      <c r="A2" s="79" t="s">
        <v>21</v>
      </c>
      <c r="B2" s="79"/>
      <c r="C2" s="79"/>
      <c r="D2" s="79"/>
      <c r="E2" s="79"/>
      <c r="F2" s="79"/>
      <c r="G2" s="79"/>
      <c r="H2" s="79"/>
    </row>
    <row r="3" spans="1:8">
      <c r="A3" s="79" t="s">
        <v>22</v>
      </c>
      <c r="B3" s="79"/>
      <c r="C3" s="79"/>
      <c r="D3" s="79"/>
      <c r="E3" s="79"/>
      <c r="F3" s="79"/>
      <c r="G3" s="79"/>
      <c r="H3" s="79"/>
    </row>
    <row r="4" spans="1:8" ht="3.75" customHeight="1"/>
    <row r="5" spans="1:8" ht="6" customHeight="1">
      <c r="B5" s="84" t="s">
        <v>32</v>
      </c>
      <c r="C5" s="84"/>
      <c r="D5" s="84"/>
      <c r="E5" s="84"/>
      <c r="F5" s="84"/>
      <c r="G5" s="84"/>
      <c r="H5" s="84"/>
    </row>
    <row r="6" spans="1:8" ht="10.5" customHeight="1">
      <c r="B6" s="84"/>
      <c r="C6" s="84"/>
      <c r="D6" s="84"/>
      <c r="E6" s="84"/>
      <c r="F6" s="84"/>
      <c r="G6" s="84"/>
      <c r="H6" s="84"/>
    </row>
    <row r="7" spans="1:8">
      <c r="B7" s="84"/>
      <c r="C7" s="84"/>
      <c r="D7" s="84"/>
      <c r="E7" s="84"/>
      <c r="F7" s="84"/>
      <c r="G7" s="84"/>
      <c r="H7" s="84"/>
    </row>
    <row r="8" spans="1:8" ht="15">
      <c r="B8" s="4"/>
      <c r="C8" s="4"/>
      <c r="D8" s="4"/>
      <c r="E8" s="4"/>
      <c r="F8" s="85" t="s">
        <v>45</v>
      </c>
      <c r="G8" s="85"/>
      <c r="H8" s="85"/>
    </row>
    <row r="9" spans="1:8">
      <c r="A9" s="79" t="s">
        <v>66</v>
      </c>
      <c r="B9" s="79"/>
      <c r="C9" s="79"/>
      <c r="D9" s="79"/>
      <c r="E9" s="79"/>
      <c r="F9" s="79"/>
      <c r="G9" s="79"/>
      <c r="H9" s="79"/>
    </row>
    <row r="10" spans="1:8">
      <c r="A10" s="73"/>
      <c r="B10" s="73"/>
      <c r="C10" s="73"/>
      <c r="D10" s="73"/>
      <c r="E10" s="73"/>
      <c r="F10" s="73"/>
      <c r="G10" s="73"/>
      <c r="H10" s="73"/>
    </row>
    <row r="11" spans="1:8">
      <c r="A11" s="79" t="s">
        <v>25</v>
      </c>
      <c r="B11" s="79"/>
      <c r="C11" s="79"/>
      <c r="D11" s="79"/>
      <c r="E11" s="79"/>
      <c r="F11" s="79"/>
      <c r="G11" s="79"/>
      <c r="H11" s="79"/>
    </row>
    <row r="12" spans="1:8" ht="5.25" customHeight="1"/>
    <row r="13" spans="1:8">
      <c r="A13" s="80" t="s">
        <v>14</v>
      </c>
      <c r="B13" s="80" t="s">
        <v>5</v>
      </c>
      <c r="C13" s="81" t="s">
        <v>10</v>
      </c>
      <c r="D13" s="81" t="s">
        <v>11</v>
      </c>
      <c r="E13" s="83" t="s">
        <v>12</v>
      </c>
      <c r="F13" s="83"/>
      <c r="G13" s="83" t="s">
        <v>13</v>
      </c>
      <c r="H13" s="83"/>
    </row>
    <row r="14" spans="1:8">
      <c r="A14" s="80"/>
      <c r="B14" s="80"/>
      <c r="C14" s="82"/>
      <c r="D14" s="82"/>
      <c r="E14" s="75" t="s">
        <v>6</v>
      </c>
      <c r="F14" s="75" t="s">
        <v>0</v>
      </c>
      <c r="G14" s="75" t="s">
        <v>6</v>
      </c>
      <c r="H14" s="75" t="s">
        <v>0</v>
      </c>
    </row>
    <row r="15" spans="1:8">
      <c r="A15" s="75">
        <v>0</v>
      </c>
      <c r="B15" s="75">
        <v>1</v>
      </c>
      <c r="C15" s="76">
        <v>2</v>
      </c>
      <c r="D15" s="76">
        <v>3</v>
      </c>
      <c r="E15" s="75">
        <v>4</v>
      </c>
      <c r="F15" s="75">
        <v>5</v>
      </c>
      <c r="G15" s="75">
        <v>6</v>
      </c>
      <c r="H15" s="75">
        <v>7</v>
      </c>
    </row>
    <row r="16" spans="1:8">
      <c r="A16" s="75"/>
      <c r="B16" s="14" t="s">
        <v>3</v>
      </c>
      <c r="C16" s="75" t="s">
        <v>26</v>
      </c>
      <c r="D16" s="12">
        <v>65000</v>
      </c>
      <c r="E16" s="66"/>
      <c r="F16" s="67">
        <f>E16*D16</f>
        <v>0</v>
      </c>
      <c r="G16" s="66">
        <v>22</v>
      </c>
      <c r="H16" s="67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68"/>
      <c r="F17" s="69">
        <f>F16</f>
        <v>0</v>
      </c>
      <c r="G17" s="66"/>
      <c r="H17" s="70">
        <f t="shared" ref="H17" si="0">H16</f>
        <v>1430000</v>
      </c>
    </row>
    <row r="18" spans="1:8">
      <c r="A18" s="75"/>
      <c r="B18" s="19" t="s">
        <v>27</v>
      </c>
      <c r="C18" s="75" t="s">
        <v>26</v>
      </c>
      <c r="D18" s="12">
        <v>68000</v>
      </c>
      <c r="E18" s="66">
        <v>65</v>
      </c>
      <c r="F18" s="67">
        <f t="shared" ref="F18:F20" si="1">E18*D18</f>
        <v>4420000</v>
      </c>
      <c r="G18" s="66">
        <v>860</v>
      </c>
      <c r="H18" s="67">
        <f>G18*D18</f>
        <v>58480000</v>
      </c>
    </row>
    <row r="19" spans="1:8">
      <c r="A19" s="75"/>
      <c r="B19" s="14" t="s">
        <v>28</v>
      </c>
      <c r="C19" s="75" t="s">
        <v>26</v>
      </c>
      <c r="D19" s="12">
        <v>75000</v>
      </c>
      <c r="E19" s="66">
        <v>128</v>
      </c>
      <c r="F19" s="67">
        <f t="shared" si="1"/>
        <v>9600000</v>
      </c>
      <c r="G19" s="66">
        <v>1147</v>
      </c>
      <c r="H19" s="67">
        <f t="shared" ref="H19:H20" si="2">G19*D19</f>
        <v>86025000</v>
      </c>
    </row>
    <row r="20" spans="1:8">
      <c r="A20" s="75"/>
      <c r="B20" s="33" t="s">
        <v>51</v>
      </c>
      <c r="C20" s="34" t="s">
        <v>26</v>
      </c>
      <c r="D20" s="12">
        <v>65000</v>
      </c>
      <c r="E20" s="66">
        <v>38</v>
      </c>
      <c r="F20" s="67">
        <f t="shared" si="1"/>
        <v>2470000</v>
      </c>
      <c r="G20" s="66">
        <v>384</v>
      </c>
      <c r="H20" s="67">
        <f t="shared" si="2"/>
        <v>24960000</v>
      </c>
    </row>
    <row r="21" spans="1:8" ht="15">
      <c r="A21" s="16" t="s">
        <v>9</v>
      </c>
      <c r="B21" s="17" t="s">
        <v>18</v>
      </c>
      <c r="C21" s="16"/>
      <c r="D21" s="18"/>
      <c r="E21" s="68"/>
      <c r="F21" s="69">
        <f>F19+F18+F20</f>
        <v>16490000</v>
      </c>
      <c r="G21" s="69"/>
      <c r="H21" s="69">
        <f>H19+H18+H20</f>
        <v>169465000</v>
      </c>
    </row>
    <row r="22" spans="1:8" ht="15">
      <c r="A22" s="13" t="s">
        <v>36</v>
      </c>
      <c r="B22" s="20" t="s">
        <v>46</v>
      </c>
      <c r="C22" s="75"/>
      <c r="D22" s="12"/>
      <c r="E22" s="66"/>
      <c r="F22" s="69">
        <f>F21+F17</f>
        <v>16490000</v>
      </c>
      <c r="G22" s="69"/>
      <c r="H22" s="69">
        <f>H21+H17</f>
        <v>170895000</v>
      </c>
    </row>
    <row r="23" spans="1:8" ht="15">
      <c r="A23" s="13"/>
      <c r="B23" s="14" t="s">
        <v>38</v>
      </c>
      <c r="C23" s="75" t="s">
        <v>39</v>
      </c>
      <c r="D23" s="12">
        <v>70000</v>
      </c>
      <c r="E23" s="66"/>
      <c r="F23" s="67">
        <f>E23*D23</f>
        <v>0</v>
      </c>
      <c r="G23" s="66">
        <v>1</v>
      </c>
      <c r="H23" s="67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68"/>
      <c r="F24" s="70">
        <f>SUM(F23:F23)</f>
        <v>0</v>
      </c>
      <c r="G24" s="70"/>
      <c r="H24" s="70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68"/>
      <c r="F25" s="70">
        <f>F24</f>
        <v>0</v>
      </c>
      <c r="G25" s="70"/>
      <c r="H25" s="70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68"/>
      <c r="F26" s="70">
        <f>F22+F25</f>
        <v>16490000</v>
      </c>
      <c r="G26" s="70"/>
      <c r="H26" s="70">
        <f>H22+H25</f>
        <v>170965000</v>
      </c>
    </row>
    <row r="27" spans="1:8" ht="15">
      <c r="A27" s="16" t="s">
        <v>42</v>
      </c>
      <c r="B27" s="44" t="s">
        <v>7</v>
      </c>
      <c r="C27" s="45"/>
      <c r="D27" s="46"/>
      <c r="E27" s="71"/>
      <c r="F27" s="72">
        <f>F26*0.1</f>
        <v>1649000</v>
      </c>
      <c r="G27" s="72"/>
      <c r="H27" s="72">
        <f t="shared" ref="H27" si="4">H26*0.1</f>
        <v>17096500</v>
      </c>
    </row>
    <row r="28" spans="1:8" ht="15">
      <c r="A28" s="16" t="s">
        <v>43</v>
      </c>
      <c r="B28" s="17" t="s">
        <v>49</v>
      </c>
      <c r="C28" s="16"/>
      <c r="D28" s="18"/>
      <c r="E28" s="68"/>
      <c r="F28" s="70">
        <f>SUM(F26:F27)</f>
        <v>18139000</v>
      </c>
      <c r="G28" s="70"/>
      <c r="H28" s="70">
        <f t="shared" ref="H28" si="5">SUM(H26:H27)</f>
        <v>188061500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77" t="s">
        <v>50</v>
      </c>
      <c r="G31" s="77"/>
      <c r="H31" s="6"/>
    </row>
    <row r="32" spans="1:8" ht="6" customHeight="1">
      <c r="B32" s="52"/>
      <c r="F32" s="74"/>
      <c r="G32" s="74"/>
      <c r="H32" s="6"/>
    </row>
    <row r="33" spans="2:8">
      <c r="B33" s="52" t="s">
        <v>33</v>
      </c>
      <c r="F33" s="77" t="s">
        <v>57</v>
      </c>
      <c r="G33" s="77"/>
      <c r="H33" s="6"/>
    </row>
    <row r="34" spans="2:8" ht="6.75" customHeight="1">
      <c r="B34" s="52"/>
      <c r="F34" s="74"/>
      <c r="G34" s="74"/>
      <c r="H34" s="6"/>
    </row>
    <row r="35" spans="2:8">
      <c r="B35" s="53" t="s">
        <v>53</v>
      </c>
      <c r="F35" s="78" t="s">
        <v>54</v>
      </c>
      <c r="G35" s="78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77" t="s">
        <v>61</v>
      </c>
      <c r="G41" s="77"/>
      <c r="H41" s="6"/>
    </row>
    <row r="42" spans="2:8">
      <c r="B42" s="52"/>
      <c r="F42" s="74"/>
      <c r="G42" s="74"/>
      <c r="H42" s="6"/>
    </row>
    <row r="43" spans="2:8">
      <c r="B43" s="52" t="s">
        <v>15</v>
      </c>
      <c r="F43" s="2" t="s">
        <v>67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1:H1"/>
    <mergeCell ref="A2:H2"/>
    <mergeCell ref="A3:H3"/>
    <mergeCell ref="B5:H7"/>
    <mergeCell ref="F8:H8"/>
    <mergeCell ref="A9:H9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XFD1048576"/>
    </sheetView>
  </sheetViews>
  <sheetFormatPr defaultRowHeight="14.25"/>
  <cols>
    <col min="1" max="1" width="4.625" style="1" customWidth="1"/>
    <col min="2" max="2" width="46.5" style="2" customWidth="1"/>
    <col min="3" max="3" width="9.5" style="2" customWidth="1"/>
    <col min="4" max="4" width="11.125" style="2" customWidth="1"/>
    <col min="5" max="5" width="12.125" style="2" customWidth="1"/>
    <col min="6" max="6" width="14.5" style="2" customWidth="1"/>
    <col min="7" max="7" width="13.75" style="2" customWidth="1"/>
    <col min="8" max="8" width="18.625" style="2" customWidth="1"/>
    <col min="9" max="9" width="14" style="2" customWidth="1"/>
    <col min="10" max="16384" width="9" style="2"/>
  </cols>
  <sheetData>
    <row r="1" spans="1:8">
      <c r="A1" s="79" t="s">
        <v>20</v>
      </c>
      <c r="B1" s="79"/>
      <c r="C1" s="79"/>
      <c r="D1" s="79"/>
      <c r="E1" s="79"/>
      <c r="F1" s="79"/>
      <c r="G1" s="79"/>
      <c r="H1" s="79"/>
    </row>
    <row r="2" spans="1:8">
      <c r="A2" s="79" t="s">
        <v>21</v>
      </c>
      <c r="B2" s="79"/>
      <c r="C2" s="79"/>
      <c r="D2" s="79"/>
      <c r="E2" s="79"/>
      <c r="F2" s="79"/>
      <c r="G2" s="79"/>
      <c r="H2" s="79"/>
    </row>
    <row r="3" spans="1:8">
      <c r="A3" s="79" t="s">
        <v>22</v>
      </c>
      <c r="B3" s="79"/>
      <c r="C3" s="79"/>
      <c r="D3" s="79"/>
      <c r="E3" s="79"/>
      <c r="F3" s="79"/>
      <c r="G3" s="79"/>
      <c r="H3" s="79"/>
    </row>
    <row r="5" spans="1:8">
      <c r="B5" s="84" t="s">
        <v>32</v>
      </c>
      <c r="C5" s="84"/>
      <c r="D5" s="84"/>
      <c r="E5" s="84"/>
      <c r="F5" s="84"/>
      <c r="G5" s="84"/>
      <c r="H5" s="84"/>
    </row>
    <row r="6" spans="1:8">
      <c r="B6" s="84"/>
      <c r="C6" s="84"/>
      <c r="D6" s="84"/>
      <c r="E6" s="84"/>
      <c r="F6" s="84"/>
      <c r="G6" s="84"/>
      <c r="H6" s="84"/>
    </row>
    <row r="7" spans="1:8">
      <c r="B7" s="84"/>
      <c r="C7" s="84"/>
      <c r="D7" s="84"/>
      <c r="E7" s="84"/>
      <c r="F7" s="84"/>
      <c r="G7" s="84"/>
      <c r="H7" s="84"/>
    </row>
    <row r="8" spans="1:8" ht="15">
      <c r="B8" s="4"/>
      <c r="C8" s="4"/>
      <c r="D8" s="4"/>
      <c r="E8" s="4"/>
      <c r="F8" s="85" t="s">
        <v>45</v>
      </c>
      <c r="G8" s="85"/>
      <c r="H8" s="85"/>
    </row>
    <row r="9" spans="1:8">
      <c r="A9" s="79" t="s">
        <v>52</v>
      </c>
      <c r="B9" s="79"/>
      <c r="C9" s="79"/>
      <c r="D9" s="79"/>
      <c r="E9" s="79"/>
      <c r="F9" s="79"/>
      <c r="G9" s="79"/>
      <c r="H9" s="79"/>
    </row>
    <row r="10" spans="1:8">
      <c r="A10" s="21"/>
      <c r="B10" s="21"/>
      <c r="C10" s="21"/>
      <c r="D10" s="21"/>
      <c r="E10" s="21"/>
      <c r="F10" s="21"/>
      <c r="G10" s="21"/>
      <c r="H10" s="21"/>
    </row>
    <row r="11" spans="1:8">
      <c r="A11" s="79" t="s">
        <v>25</v>
      </c>
      <c r="B11" s="79"/>
      <c r="C11" s="79"/>
      <c r="D11" s="79"/>
      <c r="E11" s="79"/>
      <c r="F11" s="79"/>
      <c r="G11" s="79"/>
      <c r="H11" s="79"/>
    </row>
    <row r="13" spans="1:8">
      <c r="A13" s="80" t="s">
        <v>14</v>
      </c>
      <c r="B13" s="80" t="s">
        <v>5</v>
      </c>
      <c r="C13" s="81" t="s">
        <v>10</v>
      </c>
      <c r="D13" s="81" t="s">
        <v>11</v>
      </c>
      <c r="E13" s="83" t="s">
        <v>12</v>
      </c>
      <c r="F13" s="83"/>
      <c r="G13" s="83" t="s">
        <v>13</v>
      </c>
      <c r="H13" s="83"/>
    </row>
    <row r="14" spans="1:8">
      <c r="A14" s="80"/>
      <c r="B14" s="80"/>
      <c r="C14" s="82"/>
      <c r="D14" s="82"/>
      <c r="E14" s="23" t="s">
        <v>6</v>
      </c>
      <c r="F14" s="23" t="s">
        <v>0</v>
      </c>
      <c r="G14" s="23" t="s">
        <v>6</v>
      </c>
      <c r="H14" s="23" t="s">
        <v>0</v>
      </c>
    </row>
    <row r="15" spans="1:8">
      <c r="A15" s="23">
        <v>0</v>
      </c>
      <c r="B15" s="23">
        <v>1</v>
      </c>
      <c r="C15" s="24">
        <v>2</v>
      </c>
      <c r="D15" s="24">
        <v>3</v>
      </c>
      <c r="E15" s="23">
        <v>4</v>
      </c>
      <c r="F15" s="23">
        <v>5</v>
      </c>
      <c r="G15" s="23">
        <v>6</v>
      </c>
      <c r="H15" s="23">
        <v>7</v>
      </c>
    </row>
    <row r="16" spans="1:8">
      <c r="A16" s="23"/>
      <c r="B16" s="14" t="s">
        <v>3</v>
      </c>
      <c r="C16" s="23" t="s">
        <v>26</v>
      </c>
      <c r="D16" s="12">
        <v>65000</v>
      </c>
      <c r="E16" s="23"/>
      <c r="F16" s="12">
        <f>E16*D16</f>
        <v>0</v>
      </c>
      <c r="G16" s="23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23"/>
      <c r="H17" s="18">
        <f t="shared" ref="H17" si="0">H16</f>
        <v>1430000</v>
      </c>
    </row>
    <row r="18" spans="1:8" ht="28.5">
      <c r="A18" s="23"/>
      <c r="B18" s="19" t="s">
        <v>27</v>
      </c>
      <c r="C18" s="23" t="s">
        <v>26</v>
      </c>
      <c r="D18" s="12">
        <v>68000</v>
      </c>
      <c r="E18" s="23">
        <v>85</v>
      </c>
      <c r="F18" s="12">
        <f t="shared" ref="F18:F20" si="1">E18*D18</f>
        <v>5780000</v>
      </c>
      <c r="G18" s="23">
        <v>173</v>
      </c>
      <c r="H18" s="12">
        <f>G18*D18</f>
        <v>11764000</v>
      </c>
    </row>
    <row r="19" spans="1:8">
      <c r="A19" s="23"/>
      <c r="B19" s="14" t="s">
        <v>28</v>
      </c>
      <c r="C19" s="23" t="s">
        <v>26</v>
      </c>
      <c r="D19" s="12">
        <v>75000</v>
      </c>
      <c r="E19" s="23">
        <v>102</v>
      </c>
      <c r="F19" s="12">
        <f t="shared" si="1"/>
        <v>7650000</v>
      </c>
      <c r="G19" s="23">
        <v>234</v>
      </c>
      <c r="H19" s="12">
        <f t="shared" ref="H19:H20" si="2">G19*D19</f>
        <v>17550000</v>
      </c>
    </row>
    <row r="20" spans="1:8">
      <c r="A20" s="27"/>
      <c r="B20" s="33" t="s">
        <v>51</v>
      </c>
      <c r="C20" s="34" t="s">
        <v>26</v>
      </c>
      <c r="D20" s="35">
        <v>65000</v>
      </c>
      <c r="E20" s="27">
        <v>48</v>
      </c>
      <c r="F20" s="12">
        <f t="shared" si="1"/>
        <v>3120000</v>
      </c>
      <c r="G20" s="27">
        <v>48</v>
      </c>
      <c r="H20" s="12">
        <f t="shared" si="2"/>
        <v>3120000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16550000</v>
      </c>
      <c r="G21" s="15"/>
      <c r="H21" s="15">
        <f>H19+H18+H20</f>
        <v>32434000</v>
      </c>
    </row>
    <row r="22" spans="1:8" ht="15">
      <c r="A22" s="13" t="s">
        <v>36</v>
      </c>
      <c r="B22" s="20" t="s">
        <v>46</v>
      </c>
      <c r="C22" s="23"/>
      <c r="D22" s="12"/>
      <c r="E22" s="23"/>
      <c r="F22" s="15">
        <f>F21+F17</f>
        <v>16550000</v>
      </c>
      <c r="G22" s="15"/>
      <c r="H22" s="15">
        <f>H21+H17</f>
        <v>33864000</v>
      </c>
    </row>
    <row r="23" spans="1:8" ht="15">
      <c r="A23" s="13"/>
      <c r="B23" s="14" t="s">
        <v>38</v>
      </c>
      <c r="C23" s="23" t="s">
        <v>39</v>
      </c>
      <c r="D23" s="12">
        <v>70000</v>
      </c>
      <c r="E23" s="23"/>
      <c r="F23" s="12">
        <f>E23*D23</f>
        <v>0</v>
      </c>
      <c r="G23" s="23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16550000</v>
      </c>
      <c r="G26" s="18"/>
      <c r="H26" s="18">
        <f>H22+H25</f>
        <v>33934000</v>
      </c>
    </row>
    <row r="27" spans="1:8" ht="15">
      <c r="A27" s="16" t="s">
        <v>42</v>
      </c>
      <c r="B27" s="17" t="s">
        <v>7</v>
      </c>
      <c r="C27" s="16"/>
      <c r="D27" s="18"/>
      <c r="E27" s="16"/>
      <c r="F27" s="18">
        <f>F26*0.1</f>
        <v>1655000</v>
      </c>
      <c r="G27" s="18"/>
      <c r="H27" s="18">
        <f t="shared" ref="H27" si="4">H26*0.1</f>
        <v>3393400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18205000</v>
      </c>
      <c r="G28" s="18"/>
      <c r="H28" s="18">
        <f t="shared" ref="H28" si="5">SUM(H26:H27)</f>
        <v>37327400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3" t="s">
        <v>4</v>
      </c>
      <c r="H30" s="6"/>
    </row>
    <row r="31" spans="1:8">
      <c r="B31" s="2" t="s">
        <v>29</v>
      </c>
      <c r="F31" s="77" t="s">
        <v>50</v>
      </c>
      <c r="G31" s="77"/>
      <c r="H31" s="6"/>
    </row>
    <row r="32" spans="1:8">
      <c r="F32" s="22"/>
      <c r="G32" s="22"/>
      <c r="H32" s="6"/>
    </row>
    <row r="33" spans="2:8">
      <c r="B33" s="2" t="s">
        <v>33</v>
      </c>
      <c r="F33" s="77" t="s">
        <v>34</v>
      </c>
      <c r="G33" s="77"/>
      <c r="H33" s="6"/>
    </row>
    <row r="34" spans="2:8">
      <c r="F34" s="22"/>
      <c r="G34" s="22"/>
      <c r="H34" s="6"/>
    </row>
    <row r="35" spans="2:8">
      <c r="B35" s="5" t="s">
        <v>53</v>
      </c>
      <c r="F35" s="78" t="s">
        <v>54</v>
      </c>
      <c r="G35" s="78"/>
      <c r="H35" s="6"/>
    </row>
    <row r="36" spans="2:8">
      <c r="H36" s="6"/>
    </row>
    <row r="37" spans="2:8" ht="15">
      <c r="B37" s="3" t="s">
        <v>1</v>
      </c>
      <c r="H37" s="6"/>
    </row>
    <row r="38" spans="2:8">
      <c r="B38" s="2" t="s">
        <v>16</v>
      </c>
      <c r="F38" s="2" t="s">
        <v>24</v>
      </c>
      <c r="H38" s="6"/>
    </row>
    <row r="39" spans="2:8">
      <c r="H39" s="6"/>
    </row>
    <row r="40" spans="2:8" ht="15">
      <c r="B40" s="3" t="s">
        <v>2</v>
      </c>
      <c r="H40" s="6"/>
    </row>
    <row r="41" spans="2:8">
      <c r="B41" s="2" t="s">
        <v>15</v>
      </c>
      <c r="F41" s="77" t="s">
        <v>31</v>
      </c>
      <c r="G41" s="77"/>
      <c r="H41" s="6"/>
    </row>
    <row r="42" spans="2:8">
      <c r="F42" s="22"/>
      <c r="G42" s="22"/>
      <c r="H42" s="6"/>
    </row>
    <row r="43" spans="2:8">
      <c r="B43" s="2" t="s">
        <v>15</v>
      </c>
      <c r="F43" s="2" t="s">
        <v>23</v>
      </c>
      <c r="H43" s="6"/>
    </row>
  </sheetData>
  <mergeCells count="17">
    <mergeCell ref="A9:H9"/>
    <mergeCell ref="A1:H1"/>
    <mergeCell ref="A2:H2"/>
    <mergeCell ref="A3:H3"/>
    <mergeCell ref="B5:H7"/>
    <mergeCell ref="F8:H8"/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</mergeCells>
  <pageMargins left="0.70866141732283472" right="0.70866141732283472" top="0.55118110236220474" bottom="0.35433070866141736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9" style="2"/>
    <col min="2" max="2" width="4.625" style="1" customWidth="1"/>
    <col min="3" max="3" width="52.625" style="2" customWidth="1"/>
    <col min="4" max="5" width="10.75" style="2" customWidth="1"/>
    <col min="6" max="6" width="12.875" style="2" customWidth="1"/>
    <col min="7" max="7" width="17.625" style="2" customWidth="1"/>
    <col min="8" max="8" width="12.875" style="2" customWidth="1"/>
    <col min="9" max="9" width="17.625" style="2" customWidth="1"/>
    <col min="10" max="10" width="14" style="2" customWidth="1"/>
    <col min="11" max="16384" width="9" style="2"/>
  </cols>
  <sheetData>
    <row r="1" spans="2:9">
      <c r="B1" s="79" t="s">
        <v>20</v>
      </c>
      <c r="C1" s="79"/>
      <c r="D1" s="79"/>
      <c r="E1" s="79"/>
      <c r="F1" s="79"/>
      <c r="G1" s="79"/>
      <c r="H1" s="79"/>
      <c r="I1" s="79"/>
    </row>
    <row r="2" spans="2:9">
      <c r="B2" s="79" t="s">
        <v>21</v>
      </c>
      <c r="C2" s="79"/>
      <c r="D2" s="79"/>
      <c r="E2" s="79"/>
      <c r="F2" s="79"/>
      <c r="G2" s="79"/>
      <c r="H2" s="79"/>
      <c r="I2" s="79"/>
    </row>
    <row r="3" spans="2:9">
      <c r="B3" s="79" t="s">
        <v>22</v>
      </c>
      <c r="C3" s="79"/>
      <c r="D3" s="79"/>
      <c r="E3" s="79"/>
      <c r="F3" s="79"/>
      <c r="G3" s="79"/>
      <c r="H3" s="79"/>
      <c r="I3" s="79"/>
    </row>
    <row r="5" spans="2:9">
      <c r="C5" s="84" t="s">
        <v>32</v>
      </c>
      <c r="D5" s="84"/>
      <c r="E5" s="84"/>
      <c r="F5" s="84"/>
      <c r="G5" s="84"/>
      <c r="H5" s="84"/>
      <c r="I5" s="84"/>
    </row>
    <row r="6" spans="2:9">
      <c r="C6" s="84"/>
      <c r="D6" s="84"/>
      <c r="E6" s="84"/>
      <c r="F6" s="84"/>
      <c r="G6" s="84"/>
      <c r="H6" s="84"/>
      <c r="I6" s="84"/>
    </row>
    <row r="7" spans="2:9">
      <c r="C7" s="84"/>
      <c r="D7" s="84"/>
      <c r="E7" s="84"/>
      <c r="F7" s="84"/>
      <c r="G7" s="84"/>
      <c r="H7" s="84"/>
      <c r="I7" s="84"/>
    </row>
    <row r="8" spans="2:9" ht="15">
      <c r="C8" s="4"/>
      <c r="D8" s="4"/>
      <c r="E8" s="4"/>
      <c r="F8" s="4"/>
      <c r="G8" s="85" t="s">
        <v>45</v>
      </c>
      <c r="H8" s="85"/>
      <c r="I8" s="85"/>
    </row>
    <row r="9" spans="2:9">
      <c r="B9" s="79" t="s">
        <v>55</v>
      </c>
      <c r="C9" s="79"/>
      <c r="D9" s="79"/>
      <c r="E9" s="79"/>
      <c r="F9" s="79"/>
      <c r="G9" s="79"/>
      <c r="H9" s="79"/>
      <c r="I9" s="79"/>
    </row>
    <row r="10" spans="2:9">
      <c r="B10" s="30"/>
      <c r="C10" s="30"/>
      <c r="D10" s="30"/>
      <c r="E10" s="30"/>
      <c r="F10" s="30"/>
      <c r="G10" s="30"/>
      <c r="H10" s="30"/>
      <c r="I10" s="30"/>
    </row>
    <row r="11" spans="2:9">
      <c r="B11" s="79" t="s">
        <v>25</v>
      </c>
      <c r="C11" s="79"/>
      <c r="D11" s="79"/>
      <c r="E11" s="79"/>
      <c r="F11" s="79"/>
      <c r="G11" s="79"/>
      <c r="H11" s="79"/>
      <c r="I11" s="79"/>
    </row>
    <row r="13" spans="2:9">
      <c r="B13" s="80" t="s">
        <v>14</v>
      </c>
      <c r="C13" s="80" t="s">
        <v>5</v>
      </c>
      <c r="D13" s="81" t="s">
        <v>10</v>
      </c>
      <c r="E13" s="81" t="s">
        <v>11</v>
      </c>
      <c r="F13" s="83" t="s">
        <v>12</v>
      </c>
      <c r="G13" s="83"/>
      <c r="H13" s="83" t="s">
        <v>13</v>
      </c>
      <c r="I13" s="83"/>
    </row>
    <row r="14" spans="2:9">
      <c r="B14" s="80"/>
      <c r="C14" s="80"/>
      <c r="D14" s="82"/>
      <c r="E14" s="82"/>
      <c r="F14" s="31" t="s">
        <v>6</v>
      </c>
      <c r="G14" s="31" t="s">
        <v>0</v>
      </c>
      <c r="H14" s="31" t="s">
        <v>6</v>
      </c>
      <c r="I14" s="31" t="s">
        <v>0</v>
      </c>
    </row>
    <row r="15" spans="2:9">
      <c r="B15" s="31">
        <v>0</v>
      </c>
      <c r="C15" s="31">
        <v>1</v>
      </c>
      <c r="D15" s="32">
        <v>2</v>
      </c>
      <c r="E15" s="32">
        <v>3</v>
      </c>
      <c r="F15" s="31">
        <v>4</v>
      </c>
      <c r="G15" s="31">
        <v>5</v>
      </c>
      <c r="H15" s="31">
        <v>6</v>
      </c>
      <c r="I15" s="31">
        <v>7</v>
      </c>
    </row>
    <row r="16" spans="2:9">
      <c r="B16" s="31"/>
      <c r="C16" s="14" t="s">
        <v>3</v>
      </c>
      <c r="D16" s="31" t="s">
        <v>26</v>
      </c>
      <c r="E16" s="12">
        <v>65000</v>
      </c>
      <c r="F16" s="31"/>
      <c r="G16" s="12">
        <f>F16*E16</f>
        <v>0</v>
      </c>
      <c r="H16" s="31">
        <v>22</v>
      </c>
      <c r="I16" s="12">
        <f>H16*E16</f>
        <v>1430000</v>
      </c>
    </row>
    <row r="17" spans="2:9" ht="15">
      <c r="B17" s="16" t="s">
        <v>8</v>
      </c>
      <c r="C17" s="17" t="s">
        <v>17</v>
      </c>
      <c r="D17" s="16"/>
      <c r="E17" s="18"/>
      <c r="F17" s="16"/>
      <c r="G17" s="15">
        <f>G16</f>
        <v>0</v>
      </c>
      <c r="H17" s="31"/>
      <c r="I17" s="18">
        <f t="shared" ref="I17" si="0">I16</f>
        <v>1430000</v>
      </c>
    </row>
    <row r="18" spans="2:9" ht="28.5">
      <c r="B18" s="31"/>
      <c r="C18" s="19" t="s">
        <v>27</v>
      </c>
      <c r="D18" s="31" t="s">
        <v>26</v>
      </c>
      <c r="E18" s="12">
        <v>68000</v>
      </c>
      <c r="F18" s="31">
        <v>88</v>
      </c>
      <c r="G18" s="12">
        <f t="shared" ref="G18:G20" si="1">F18*E18</f>
        <v>5984000</v>
      </c>
      <c r="H18" s="31">
        <v>261</v>
      </c>
      <c r="I18" s="12">
        <f>H18*E18</f>
        <v>17748000</v>
      </c>
    </row>
    <row r="19" spans="2:9">
      <c r="B19" s="31"/>
      <c r="C19" s="14" t="s">
        <v>28</v>
      </c>
      <c r="D19" s="31" t="s">
        <v>26</v>
      </c>
      <c r="E19" s="12">
        <v>75000</v>
      </c>
      <c r="F19" s="31">
        <v>114</v>
      </c>
      <c r="G19" s="12">
        <f t="shared" si="1"/>
        <v>8550000</v>
      </c>
      <c r="H19" s="31">
        <v>348</v>
      </c>
      <c r="I19" s="12">
        <f t="shared" ref="I19:I20" si="2">H19*E19</f>
        <v>26100000</v>
      </c>
    </row>
    <row r="20" spans="2:9">
      <c r="B20" s="31"/>
      <c r="C20" s="33" t="s">
        <v>51</v>
      </c>
      <c r="D20" s="34" t="s">
        <v>26</v>
      </c>
      <c r="E20" s="12">
        <v>65000</v>
      </c>
      <c r="F20" s="31">
        <v>42</v>
      </c>
      <c r="G20" s="12">
        <f t="shared" si="1"/>
        <v>2730000</v>
      </c>
      <c r="H20" s="31">
        <v>90</v>
      </c>
      <c r="I20" s="12">
        <f t="shared" si="2"/>
        <v>5850000</v>
      </c>
    </row>
    <row r="21" spans="2:9" ht="15">
      <c r="B21" s="16" t="s">
        <v>9</v>
      </c>
      <c r="C21" s="17" t="s">
        <v>18</v>
      </c>
      <c r="D21" s="16"/>
      <c r="E21" s="18"/>
      <c r="F21" s="16"/>
      <c r="G21" s="15">
        <f>G19+G18+G20</f>
        <v>17264000</v>
      </c>
      <c r="H21" s="15"/>
      <c r="I21" s="15">
        <f>I19+I18+I20</f>
        <v>49698000</v>
      </c>
    </row>
    <row r="22" spans="2:9" ht="15">
      <c r="B22" s="13" t="s">
        <v>36</v>
      </c>
      <c r="C22" s="20" t="s">
        <v>46</v>
      </c>
      <c r="D22" s="31"/>
      <c r="E22" s="12"/>
      <c r="F22" s="31"/>
      <c r="G22" s="15">
        <f>G21+G17</f>
        <v>17264000</v>
      </c>
      <c r="H22" s="15"/>
      <c r="I22" s="15">
        <f>I21+I17</f>
        <v>51128000</v>
      </c>
    </row>
    <row r="23" spans="2:9" ht="15">
      <c r="B23" s="13"/>
      <c r="C23" s="14" t="s">
        <v>38</v>
      </c>
      <c r="D23" s="31" t="s">
        <v>39</v>
      </c>
      <c r="E23" s="12">
        <v>70000</v>
      </c>
      <c r="F23" s="31"/>
      <c r="G23" s="12">
        <f>F23*E23</f>
        <v>0</v>
      </c>
      <c r="H23" s="31">
        <v>1</v>
      </c>
      <c r="I23" s="12">
        <f>H23*E23</f>
        <v>70000</v>
      </c>
    </row>
    <row r="24" spans="2:9" ht="15">
      <c r="B24" s="16" t="s">
        <v>37</v>
      </c>
      <c r="C24" s="17" t="s">
        <v>19</v>
      </c>
      <c r="D24" s="16"/>
      <c r="E24" s="18"/>
      <c r="F24" s="16"/>
      <c r="G24" s="18">
        <f>SUM(G23:G23)</f>
        <v>0</v>
      </c>
      <c r="H24" s="18"/>
      <c r="I24" s="18">
        <f>SUM(I23:I23)</f>
        <v>70000</v>
      </c>
    </row>
    <row r="25" spans="2:9" ht="15">
      <c r="B25" s="16" t="s">
        <v>40</v>
      </c>
      <c r="C25" s="17" t="s">
        <v>47</v>
      </c>
      <c r="D25" s="16"/>
      <c r="E25" s="18"/>
      <c r="F25" s="16"/>
      <c r="G25" s="18">
        <f>G24</f>
        <v>0</v>
      </c>
      <c r="H25" s="18"/>
      <c r="I25" s="18">
        <f t="shared" ref="I25" si="3">I24</f>
        <v>70000</v>
      </c>
    </row>
    <row r="26" spans="2:9" ht="15">
      <c r="B26" s="16" t="s">
        <v>41</v>
      </c>
      <c r="C26" s="17" t="s">
        <v>48</v>
      </c>
      <c r="D26" s="16"/>
      <c r="E26" s="18"/>
      <c r="F26" s="16"/>
      <c r="G26" s="18">
        <f>G22+G25</f>
        <v>17264000</v>
      </c>
      <c r="H26" s="18"/>
      <c r="I26" s="18">
        <f>I22+I25</f>
        <v>51198000</v>
      </c>
    </row>
    <row r="27" spans="2:9" ht="15">
      <c r="B27" s="16" t="s">
        <v>42</v>
      </c>
      <c r="C27" s="17" t="s">
        <v>7</v>
      </c>
      <c r="D27" s="16"/>
      <c r="E27" s="18"/>
      <c r="F27" s="16"/>
      <c r="G27" s="18">
        <f>G26*0.1</f>
        <v>1726400</v>
      </c>
      <c r="H27" s="18"/>
      <c r="I27" s="18">
        <f t="shared" ref="I27" si="4">I26*0.1</f>
        <v>5119800</v>
      </c>
    </row>
    <row r="28" spans="2:9" ht="15">
      <c r="B28" s="16" t="s">
        <v>43</v>
      </c>
      <c r="C28" s="17" t="s">
        <v>49</v>
      </c>
      <c r="D28" s="16"/>
      <c r="E28" s="18"/>
      <c r="F28" s="16"/>
      <c r="G28" s="18">
        <f>SUM(G26:G27)</f>
        <v>18990400</v>
      </c>
      <c r="H28" s="18"/>
      <c r="I28" s="18">
        <f t="shared" ref="I28" si="5">SUM(I26:I27)</f>
        <v>56317800</v>
      </c>
    </row>
    <row r="29" spans="2:9" s="11" customFormat="1" ht="15">
      <c r="B29" s="7"/>
      <c r="C29" s="8"/>
      <c r="D29" s="7"/>
      <c r="E29" s="9"/>
      <c r="F29" s="10"/>
      <c r="G29" s="9"/>
      <c r="H29" s="9"/>
      <c r="I29" s="9"/>
    </row>
    <row r="30" spans="2:9" ht="15">
      <c r="C30" s="3" t="s">
        <v>4</v>
      </c>
      <c r="I30" s="6"/>
    </row>
    <row r="31" spans="2:9">
      <c r="C31" s="2" t="s">
        <v>29</v>
      </c>
      <c r="G31" s="77" t="s">
        <v>50</v>
      </c>
      <c r="H31" s="77"/>
      <c r="I31" s="6"/>
    </row>
    <row r="32" spans="2:9">
      <c r="G32" s="29"/>
      <c r="H32" s="29"/>
      <c r="I32" s="6"/>
    </row>
    <row r="33" spans="3:9">
      <c r="C33" s="2" t="s">
        <v>33</v>
      </c>
      <c r="G33" s="77" t="s">
        <v>34</v>
      </c>
      <c r="H33" s="77"/>
      <c r="I33" s="6"/>
    </row>
    <row r="34" spans="3:9">
      <c r="G34" s="29"/>
      <c r="H34" s="29"/>
      <c r="I34" s="6"/>
    </row>
    <row r="35" spans="3:9">
      <c r="C35" s="5" t="s">
        <v>53</v>
      </c>
      <c r="G35" s="78" t="s">
        <v>54</v>
      </c>
      <c r="H35" s="78"/>
      <c r="I35" s="6"/>
    </row>
    <row r="36" spans="3:9">
      <c r="I36" s="6"/>
    </row>
    <row r="37" spans="3:9" ht="15">
      <c r="C37" s="3" t="s">
        <v>1</v>
      </c>
      <c r="I37" s="6"/>
    </row>
    <row r="38" spans="3:9">
      <c r="C38" s="2" t="s">
        <v>16</v>
      </c>
      <c r="G38" s="2" t="s">
        <v>24</v>
      </c>
      <c r="I38" s="6"/>
    </row>
    <row r="39" spans="3:9">
      <c r="I39" s="6"/>
    </row>
    <row r="40" spans="3:9" ht="15">
      <c r="C40" s="3" t="s">
        <v>2</v>
      </c>
      <c r="I40" s="6"/>
    </row>
    <row r="41" spans="3:9">
      <c r="C41" s="2" t="s">
        <v>15</v>
      </c>
      <c r="G41" s="77" t="s">
        <v>31</v>
      </c>
      <c r="H41" s="77"/>
      <c r="I41" s="6"/>
    </row>
    <row r="42" spans="3:9">
      <c r="G42" s="29"/>
      <c r="H42" s="29"/>
      <c r="I42" s="6"/>
    </row>
    <row r="43" spans="3:9">
      <c r="C43" s="2" t="s">
        <v>15</v>
      </c>
      <c r="G43" s="2" t="s">
        <v>23</v>
      </c>
      <c r="I43" s="6"/>
    </row>
  </sheetData>
  <mergeCells count="17">
    <mergeCell ref="G31:H31"/>
    <mergeCell ref="G33:H33"/>
    <mergeCell ref="G35:H35"/>
    <mergeCell ref="G41:H41"/>
    <mergeCell ref="B11:I11"/>
    <mergeCell ref="B13:B14"/>
    <mergeCell ref="C13:C14"/>
    <mergeCell ref="D13:D14"/>
    <mergeCell ref="E13:E14"/>
    <mergeCell ref="F13:G13"/>
    <mergeCell ref="H13:I13"/>
    <mergeCell ref="B9:I9"/>
    <mergeCell ref="B1:I1"/>
    <mergeCell ref="B2:I2"/>
    <mergeCell ref="B3:I3"/>
    <mergeCell ref="C5:I7"/>
    <mergeCell ref="G8:I8"/>
  </mergeCells>
  <pageMargins left="0.59055118110236227" right="0.59055118110236227" top="0.78740157480314965" bottom="0.59055118110236227" header="0" footer="0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6384" width="9" style="2"/>
  </cols>
  <sheetData>
    <row r="1" spans="1:8">
      <c r="A1" s="79" t="s">
        <v>20</v>
      </c>
      <c r="B1" s="79"/>
      <c r="C1" s="79"/>
      <c r="D1" s="79"/>
      <c r="E1" s="79"/>
      <c r="F1" s="79"/>
      <c r="G1" s="79"/>
      <c r="H1" s="79"/>
    </row>
    <row r="2" spans="1:8">
      <c r="A2" s="79" t="s">
        <v>21</v>
      </c>
      <c r="B2" s="79"/>
      <c r="C2" s="79"/>
      <c r="D2" s="79"/>
      <c r="E2" s="79"/>
      <c r="F2" s="79"/>
      <c r="G2" s="79"/>
      <c r="H2" s="79"/>
    </row>
    <row r="3" spans="1:8">
      <c r="A3" s="79" t="s">
        <v>22</v>
      </c>
      <c r="B3" s="79"/>
      <c r="C3" s="79"/>
      <c r="D3" s="79"/>
      <c r="E3" s="79"/>
      <c r="F3" s="79"/>
      <c r="G3" s="79"/>
      <c r="H3" s="79"/>
    </row>
    <row r="4" spans="1:8" ht="3.75" customHeight="1"/>
    <row r="5" spans="1:8" ht="6" customHeight="1">
      <c r="B5" s="84" t="s">
        <v>32</v>
      </c>
      <c r="C5" s="84"/>
      <c r="D5" s="84"/>
      <c r="E5" s="84"/>
      <c r="F5" s="84"/>
      <c r="G5" s="84"/>
      <c r="H5" s="84"/>
    </row>
    <row r="6" spans="1:8" ht="10.5" customHeight="1">
      <c r="B6" s="84"/>
      <c r="C6" s="84"/>
      <c r="D6" s="84"/>
      <c r="E6" s="84"/>
      <c r="F6" s="84"/>
      <c r="G6" s="84"/>
      <c r="H6" s="84"/>
    </row>
    <row r="7" spans="1:8">
      <c r="B7" s="84"/>
      <c r="C7" s="84"/>
      <c r="D7" s="84"/>
      <c r="E7" s="84"/>
      <c r="F7" s="84"/>
      <c r="G7" s="84"/>
      <c r="H7" s="84"/>
    </row>
    <row r="8" spans="1:8" ht="15">
      <c r="B8" s="4"/>
      <c r="C8" s="4"/>
      <c r="D8" s="4"/>
      <c r="E8" s="4"/>
      <c r="F8" s="85" t="s">
        <v>45</v>
      </c>
      <c r="G8" s="85"/>
      <c r="H8" s="85"/>
    </row>
    <row r="9" spans="1:8">
      <c r="A9" s="79" t="s">
        <v>56</v>
      </c>
      <c r="B9" s="79"/>
      <c r="C9" s="79"/>
      <c r="D9" s="79"/>
      <c r="E9" s="79"/>
      <c r="F9" s="79"/>
      <c r="G9" s="79"/>
      <c r="H9" s="79"/>
    </row>
    <row r="10" spans="1:8">
      <c r="A10" s="36"/>
      <c r="B10" s="36"/>
      <c r="C10" s="36"/>
      <c r="D10" s="36"/>
      <c r="E10" s="36"/>
      <c r="F10" s="36"/>
      <c r="G10" s="36"/>
      <c r="H10" s="36"/>
    </row>
    <row r="11" spans="1:8">
      <c r="A11" s="79" t="s">
        <v>25</v>
      </c>
      <c r="B11" s="79"/>
      <c r="C11" s="79"/>
      <c r="D11" s="79"/>
      <c r="E11" s="79"/>
      <c r="F11" s="79"/>
      <c r="G11" s="79"/>
      <c r="H11" s="79"/>
    </row>
    <row r="12" spans="1:8" ht="5.25" customHeight="1"/>
    <row r="13" spans="1:8">
      <c r="A13" s="80" t="s">
        <v>14</v>
      </c>
      <c r="B13" s="80" t="s">
        <v>5</v>
      </c>
      <c r="C13" s="81" t="s">
        <v>10</v>
      </c>
      <c r="D13" s="81" t="s">
        <v>11</v>
      </c>
      <c r="E13" s="83" t="s">
        <v>12</v>
      </c>
      <c r="F13" s="83"/>
      <c r="G13" s="83" t="s">
        <v>13</v>
      </c>
      <c r="H13" s="83"/>
    </row>
    <row r="14" spans="1:8">
      <c r="A14" s="80"/>
      <c r="B14" s="80"/>
      <c r="C14" s="82"/>
      <c r="D14" s="82"/>
      <c r="E14" s="38" t="s">
        <v>6</v>
      </c>
      <c r="F14" s="38" t="s">
        <v>0</v>
      </c>
      <c r="G14" s="38" t="s">
        <v>6</v>
      </c>
      <c r="H14" s="38" t="s">
        <v>0</v>
      </c>
    </row>
    <row r="15" spans="1:8">
      <c r="A15" s="38">
        <v>0</v>
      </c>
      <c r="B15" s="38">
        <v>1</v>
      </c>
      <c r="C15" s="39">
        <v>2</v>
      </c>
      <c r="D15" s="39">
        <v>3</v>
      </c>
      <c r="E15" s="38">
        <v>4</v>
      </c>
      <c r="F15" s="38">
        <v>5</v>
      </c>
      <c r="G15" s="38">
        <v>6</v>
      </c>
      <c r="H15" s="38">
        <v>7</v>
      </c>
    </row>
    <row r="16" spans="1:8">
      <c r="A16" s="38"/>
      <c r="B16" s="14" t="s">
        <v>3</v>
      </c>
      <c r="C16" s="38" t="s">
        <v>26</v>
      </c>
      <c r="D16" s="12">
        <v>65000</v>
      </c>
      <c r="E16" s="38"/>
      <c r="F16" s="12">
        <f>E16*D16</f>
        <v>0</v>
      </c>
      <c r="G16" s="38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38"/>
      <c r="H17" s="18">
        <f t="shared" ref="H17" si="0">H16</f>
        <v>1430000</v>
      </c>
    </row>
    <row r="18" spans="1:8" ht="28.5">
      <c r="A18" s="38"/>
      <c r="B18" s="19" t="s">
        <v>27</v>
      </c>
      <c r="C18" s="38" t="s">
        <v>26</v>
      </c>
      <c r="D18" s="12">
        <v>68000</v>
      </c>
      <c r="E18" s="38">
        <v>88</v>
      </c>
      <c r="F18" s="12">
        <f t="shared" ref="F18:F20" si="1">E18*D18</f>
        <v>5984000</v>
      </c>
      <c r="G18" s="38">
        <v>349</v>
      </c>
      <c r="H18" s="12">
        <f>G18*D18</f>
        <v>23732000</v>
      </c>
    </row>
    <row r="19" spans="1:8">
      <c r="A19" s="38"/>
      <c r="B19" s="14" t="s">
        <v>28</v>
      </c>
      <c r="C19" s="38" t="s">
        <v>26</v>
      </c>
      <c r="D19" s="12">
        <v>75000</v>
      </c>
      <c r="E19" s="38">
        <v>112</v>
      </c>
      <c r="F19" s="12">
        <f t="shared" si="1"/>
        <v>8400000</v>
      </c>
      <c r="G19" s="38">
        <v>460</v>
      </c>
      <c r="H19" s="12">
        <f t="shared" ref="H19:H20" si="2">G19*D19</f>
        <v>34500000</v>
      </c>
    </row>
    <row r="20" spans="1:8">
      <c r="A20" s="38"/>
      <c r="B20" s="33" t="s">
        <v>51</v>
      </c>
      <c r="C20" s="34" t="s">
        <v>26</v>
      </c>
      <c r="D20" s="12">
        <v>65000</v>
      </c>
      <c r="E20" s="38">
        <v>42</v>
      </c>
      <c r="F20" s="12">
        <f t="shared" si="1"/>
        <v>2730000</v>
      </c>
      <c r="G20" s="38">
        <v>132</v>
      </c>
      <c r="H20" s="12">
        <f t="shared" si="2"/>
        <v>8580000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17114000</v>
      </c>
      <c r="G21" s="15"/>
      <c r="H21" s="15">
        <f>H19+H18+H20</f>
        <v>66812000</v>
      </c>
    </row>
    <row r="22" spans="1:8" ht="15">
      <c r="A22" s="13" t="s">
        <v>36</v>
      </c>
      <c r="B22" s="20" t="s">
        <v>46</v>
      </c>
      <c r="C22" s="38"/>
      <c r="D22" s="12"/>
      <c r="E22" s="38"/>
      <c r="F22" s="15">
        <f>F21+F17</f>
        <v>17114000</v>
      </c>
      <c r="G22" s="15"/>
      <c r="H22" s="15">
        <f>H21+H17</f>
        <v>68242000</v>
      </c>
    </row>
    <row r="23" spans="1:8" ht="15">
      <c r="A23" s="13"/>
      <c r="B23" s="14" t="s">
        <v>38</v>
      </c>
      <c r="C23" s="38" t="s">
        <v>39</v>
      </c>
      <c r="D23" s="12">
        <v>70000</v>
      </c>
      <c r="E23" s="38"/>
      <c r="F23" s="12">
        <f>E23*D23</f>
        <v>0</v>
      </c>
      <c r="G23" s="38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17114000</v>
      </c>
      <c r="G26" s="18"/>
      <c r="H26" s="18">
        <f>H22+H25</f>
        <v>68312000</v>
      </c>
    </row>
    <row r="27" spans="1:8" ht="15">
      <c r="A27" s="16" t="s">
        <v>42</v>
      </c>
      <c r="B27" s="17" t="s">
        <v>7</v>
      </c>
      <c r="C27" s="16"/>
      <c r="D27" s="18"/>
      <c r="E27" s="16"/>
      <c r="F27" s="18">
        <f>F26*0.1</f>
        <v>1711400</v>
      </c>
      <c r="G27" s="18"/>
      <c r="H27" s="18">
        <f t="shared" ref="H27" si="4">H26*0.1</f>
        <v>6831200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18825400</v>
      </c>
      <c r="G28" s="18"/>
      <c r="H28" s="18">
        <f t="shared" ref="H28" si="5">SUM(H26:H27)</f>
        <v>75143200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3" t="s">
        <v>4</v>
      </c>
      <c r="H30" s="6"/>
    </row>
    <row r="31" spans="1:8">
      <c r="B31" s="2" t="s">
        <v>29</v>
      </c>
      <c r="F31" s="77" t="s">
        <v>50</v>
      </c>
      <c r="G31" s="77"/>
      <c r="H31" s="6"/>
    </row>
    <row r="32" spans="1:8">
      <c r="F32" s="37"/>
      <c r="G32" s="37"/>
      <c r="H32" s="6"/>
    </row>
    <row r="33" spans="2:8">
      <c r="B33" s="2" t="s">
        <v>33</v>
      </c>
      <c r="F33" s="77" t="s">
        <v>34</v>
      </c>
      <c r="G33" s="77"/>
      <c r="H33" s="6"/>
    </row>
    <row r="34" spans="2:8" ht="6.75" customHeight="1">
      <c r="F34" s="37"/>
      <c r="G34" s="37"/>
      <c r="H34" s="6"/>
    </row>
    <row r="35" spans="2:8">
      <c r="B35" s="5" t="s">
        <v>53</v>
      </c>
      <c r="F35" s="78" t="s">
        <v>54</v>
      </c>
      <c r="G35" s="78"/>
      <c r="H35" s="6"/>
    </row>
    <row r="36" spans="2:8" ht="4.5" customHeight="1">
      <c r="H36" s="6"/>
    </row>
    <row r="37" spans="2:8" ht="15">
      <c r="B37" s="3" t="s">
        <v>1</v>
      </c>
      <c r="H37" s="6"/>
    </row>
    <row r="38" spans="2:8">
      <c r="B38" s="2" t="s">
        <v>16</v>
      </c>
      <c r="F38" s="2" t="s">
        <v>24</v>
      </c>
      <c r="H38" s="6"/>
    </row>
    <row r="39" spans="2:8" ht="9" customHeight="1">
      <c r="H39" s="6"/>
    </row>
    <row r="40" spans="2:8" ht="15">
      <c r="B40" s="3" t="s">
        <v>2</v>
      </c>
      <c r="H40" s="6"/>
    </row>
    <row r="41" spans="2:8">
      <c r="B41" s="2" t="s">
        <v>15</v>
      </c>
      <c r="F41" s="77" t="s">
        <v>31</v>
      </c>
      <c r="G41" s="77"/>
      <c r="H41" s="6"/>
    </row>
    <row r="42" spans="2:8">
      <c r="F42" s="37"/>
      <c r="G42" s="37"/>
      <c r="H42" s="6"/>
    </row>
    <row r="43" spans="2:8">
      <c r="B43" s="2" t="s">
        <v>15</v>
      </c>
      <c r="F43" s="2" t="s">
        <v>23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78740157480314965" right="0.78740157480314965" top="1.1811023622047245" bottom="0.59055118110236227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4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6384" width="9" style="2"/>
  </cols>
  <sheetData>
    <row r="1" spans="1:8">
      <c r="A1" s="79" t="s">
        <v>20</v>
      </c>
      <c r="B1" s="79"/>
      <c r="C1" s="79"/>
      <c r="D1" s="79"/>
      <c r="E1" s="79"/>
      <c r="F1" s="79"/>
      <c r="G1" s="79"/>
      <c r="H1" s="79"/>
    </row>
    <row r="2" spans="1:8">
      <c r="A2" s="79" t="s">
        <v>21</v>
      </c>
      <c r="B2" s="79"/>
      <c r="C2" s="79"/>
      <c r="D2" s="79"/>
      <c r="E2" s="79"/>
      <c r="F2" s="79"/>
      <c r="G2" s="79"/>
      <c r="H2" s="79"/>
    </row>
    <row r="3" spans="1:8">
      <c r="A3" s="79" t="s">
        <v>22</v>
      </c>
      <c r="B3" s="79"/>
      <c r="C3" s="79"/>
      <c r="D3" s="79"/>
      <c r="E3" s="79"/>
      <c r="F3" s="79"/>
      <c r="G3" s="79"/>
      <c r="H3" s="79"/>
    </row>
    <row r="4" spans="1:8" ht="3.75" customHeight="1"/>
    <row r="5" spans="1:8" ht="6" customHeight="1">
      <c r="B5" s="84" t="s">
        <v>32</v>
      </c>
      <c r="C5" s="84"/>
      <c r="D5" s="84"/>
      <c r="E5" s="84"/>
      <c r="F5" s="84"/>
      <c r="G5" s="84"/>
      <c r="H5" s="84"/>
    </row>
    <row r="6" spans="1:8" ht="10.5" customHeight="1">
      <c r="B6" s="84"/>
      <c r="C6" s="84"/>
      <c r="D6" s="84"/>
      <c r="E6" s="84"/>
      <c r="F6" s="84"/>
      <c r="G6" s="84"/>
      <c r="H6" s="84"/>
    </row>
    <row r="7" spans="1:8">
      <c r="B7" s="84"/>
      <c r="C7" s="84"/>
      <c r="D7" s="84"/>
      <c r="E7" s="84"/>
      <c r="F7" s="84"/>
      <c r="G7" s="84"/>
      <c r="H7" s="84"/>
    </row>
    <row r="8" spans="1:8" ht="15">
      <c r="B8" s="4"/>
      <c r="C8" s="4"/>
      <c r="D8" s="4"/>
      <c r="E8" s="4"/>
      <c r="F8" s="85" t="s">
        <v>45</v>
      </c>
      <c r="G8" s="85"/>
      <c r="H8" s="85"/>
    </row>
    <row r="9" spans="1:8">
      <c r="A9" s="79" t="s">
        <v>58</v>
      </c>
      <c r="B9" s="79"/>
      <c r="C9" s="79"/>
      <c r="D9" s="79"/>
      <c r="E9" s="79"/>
      <c r="F9" s="79"/>
      <c r="G9" s="79"/>
      <c r="H9" s="79"/>
    </row>
    <row r="10" spans="1:8">
      <c r="A10" s="41"/>
      <c r="B10" s="41"/>
      <c r="C10" s="41"/>
      <c r="D10" s="41"/>
      <c r="E10" s="41"/>
      <c r="F10" s="41"/>
      <c r="G10" s="41"/>
      <c r="H10" s="41"/>
    </row>
    <row r="11" spans="1:8">
      <c r="A11" s="79" t="s">
        <v>25</v>
      </c>
      <c r="B11" s="79"/>
      <c r="C11" s="79"/>
      <c r="D11" s="79"/>
      <c r="E11" s="79"/>
      <c r="F11" s="79"/>
      <c r="G11" s="79"/>
      <c r="H11" s="79"/>
    </row>
    <row r="12" spans="1:8" ht="5.25" customHeight="1"/>
    <row r="13" spans="1:8">
      <c r="A13" s="80" t="s">
        <v>14</v>
      </c>
      <c r="B13" s="80" t="s">
        <v>5</v>
      </c>
      <c r="C13" s="81" t="s">
        <v>10</v>
      </c>
      <c r="D13" s="81" t="s">
        <v>11</v>
      </c>
      <c r="E13" s="83" t="s">
        <v>12</v>
      </c>
      <c r="F13" s="83"/>
      <c r="G13" s="83" t="s">
        <v>13</v>
      </c>
      <c r="H13" s="83"/>
    </row>
    <row r="14" spans="1:8">
      <c r="A14" s="80"/>
      <c r="B14" s="80"/>
      <c r="C14" s="82"/>
      <c r="D14" s="82"/>
      <c r="E14" s="42" t="s">
        <v>6</v>
      </c>
      <c r="F14" s="42" t="s">
        <v>0</v>
      </c>
      <c r="G14" s="42" t="s">
        <v>6</v>
      </c>
      <c r="H14" s="42" t="s">
        <v>0</v>
      </c>
    </row>
    <row r="15" spans="1:8">
      <c r="A15" s="42">
        <v>0</v>
      </c>
      <c r="B15" s="42">
        <v>1</v>
      </c>
      <c r="C15" s="43">
        <v>2</v>
      </c>
      <c r="D15" s="43">
        <v>3</v>
      </c>
      <c r="E15" s="42">
        <v>4</v>
      </c>
      <c r="F15" s="42">
        <v>5</v>
      </c>
      <c r="G15" s="42">
        <v>6</v>
      </c>
      <c r="H15" s="42">
        <v>7</v>
      </c>
    </row>
    <row r="16" spans="1:8">
      <c r="A16" s="42"/>
      <c r="B16" s="14" t="s">
        <v>3</v>
      </c>
      <c r="C16" s="42" t="s">
        <v>26</v>
      </c>
      <c r="D16" s="12">
        <v>65000</v>
      </c>
      <c r="E16" s="42"/>
      <c r="F16" s="12">
        <f>E16*D16</f>
        <v>0</v>
      </c>
      <c r="G16" s="42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42"/>
      <c r="H17" s="18">
        <f t="shared" ref="H17" si="0">H16</f>
        <v>1430000</v>
      </c>
    </row>
    <row r="18" spans="1:8">
      <c r="A18" s="42"/>
      <c r="B18" s="19" t="s">
        <v>27</v>
      </c>
      <c r="C18" s="42" t="s">
        <v>26</v>
      </c>
      <c r="D18" s="12">
        <v>68000</v>
      </c>
      <c r="E18" s="42">
        <v>102</v>
      </c>
      <c r="F18" s="12">
        <f t="shared" ref="F18:F20" si="1">E18*D18</f>
        <v>6936000</v>
      </c>
      <c r="G18" s="42">
        <v>451</v>
      </c>
      <c r="H18" s="12">
        <f>G18*D18</f>
        <v>30668000</v>
      </c>
    </row>
    <row r="19" spans="1:8">
      <c r="A19" s="42"/>
      <c r="B19" s="14" t="s">
        <v>28</v>
      </c>
      <c r="C19" s="42" t="s">
        <v>26</v>
      </c>
      <c r="D19" s="12">
        <v>75000</v>
      </c>
      <c r="E19" s="42">
        <v>108</v>
      </c>
      <c r="F19" s="12">
        <f t="shared" si="1"/>
        <v>8100000</v>
      </c>
      <c r="G19" s="42">
        <v>568</v>
      </c>
      <c r="H19" s="12">
        <f t="shared" ref="H19:H20" si="2">G19*D19</f>
        <v>42600000</v>
      </c>
    </row>
    <row r="20" spans="1:8">
      <c r="A20" s="42"/>
      <c r="B20" s="33" t="s">
        <v>51</v>
      </c>
      <c r="C20" s="34" t="s">
        <v>26</v>
      </c>
      <c r="D20" s="12">
        <v>65000</v>
      </c>
      <c r="E20" s="42">
        <v>52</v>
      </c>
      <c r="F20" s="12">
        <f t="shared" si="1"/>
        <v>3380000</v>
      </c>
      <c r="G20" s="42">
        <v>184</v>
      </c>
      <c r="H20" s="12">
        <f t="shared" si="2"/>
        <v>11960000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18416000</v>
      </c>
      <c r="G21" s="15"/>
      <c r="H21" s="15">
        <f>H19+H18+H20</f>
        <v>85228000</v>
      </c>
    </row>
    <row r="22" spans="1:8" ht="15">
      <c r="A22" s="13" t="s">
        <v>36</v>
      </c>
      <c r="B22" s="20" t="s">
        <v>46</v>
      </c>
      <c r="C22" s="42"/>
      <c r="D22" s="12"/>
      <c r="E22" s="42"/>
      <c r="F22" s="15">
        <f>F21+F17</f>
        <v>18416000</v>
      </c>
      <c r="G22" s="15"/>
      <c r="H22" s="15">
        <f>H21+H17</f>
        <v>86658000</v>
      </c>
    </row>
    <row r="23" spans="1:8" ht="15">
      <c r="A23" s="13"/>
      <c r="B23" s="14" t="s">
        <v>38</v>
      </c>
      <c r="C23" s="42" t="s">
        <v>39</v>
      </c>
      <c r="D23" s="12">
        <v>70000</v>
      </c>
      <c r="E23" s="42"/>
      <c r="F23" s="12">
        <f>E23*D23</f>
        <v>0</v>
      </c>
      <c r="G23" s="42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18416000</v>
      </c>
      <c r="G26" s="18"/>
      <c r="H26" s="18">
        <f>H22+H25</f>
        <v>86728000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1841600</v>
      </c>
      <c r="G27" s="46"/>
      <c r="H27" s="46">
        <f t="shared" ref="H27" si="4">H26*0.1</f>
        <v>8672800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20257600</v>
      </c>
      <c r="G28" s="18"/>
      <c r="H28" s="18">
        <f t="shared" ref="H28" si="5">SUM(H26:H27)</f>
        <v>95400800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77" t="s">
        <v>50</v>
      </c>
      <c r="G31" s="77"/>
      <c r="H31" s="6"/>
    </row>
    <row r="32" spans="1:8">
      <c r="B32" s="52"/>
      <c r="F32" s="40"/>
      <c r="G32" s="40"/>
      <c r="H32" s="6"/>
    </row>
    <row r="33" spans="2:8">
      <c r="B33" s="52" t="s">
        <v>33</v>
      </c>
      <c r="F33" s="77" t="s">
        <v>57</v>
      </c>
      <c r="G33" s="77"/>
      <c r="H33" s="6"/>
    </row>
    <row r="34" spans="2:8" ht="6.75" customHeight="1">
      <c r="B34" s="52"/>
      <c r="F34" s="40"/>
      <c r="G34" s="40"/>
      <c r="H34" s="6"/>
    </row>
    <row r="35" spans="2:8">
      <c r="B35" s="53" t="s">
        <v>53</v>
      </c>
      <c r="F35" s="78" t="s">
        <v>54</v>
      </c>
      <c r="G35" s="78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77" t="s">
        <v>31</v>
      </c>
      <c r="G41" s="77"/>
      <c r="H41" s="6"/>
    </row>
    <row r="42" spans="2:8">
      <c r="B42" s="52"/>
      <c r="F42" s="40"/>
      <c r="G42" s="40"/>
      <c r="H42" s="6"/>
    </row>
    <row r="43" spans="2:8">
      <c r="B43" s="52" t="s">
        <v>15</v>
      </c>
      <c r="F43" s="2" t="s">
        <v>23</v>
      </c>
      <c r="H43" s="6"/>
    </row>
  </sheetData>
  <mergeCells count="17">
    <mergeCell ref="A9:H9"/>
    <mergeCell ref="A1:H1"/>
    <mergeCell ref="A2:H2"/>
    <mergeCell ref="A3:H3"/>
    <mergeCell ref="B5:H7"/>
    <mergeCell ref="F8:H8"/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</mergeCells>
  <pageMargins left="0.86614173228346458" right="0.70866141732283472" top="1.1023622047244095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79" t="s">
        <v>20</v>
      </c>
      <c r="B1" s="79"/>
      <c r="C1" s="79"/>
      <c r="D1" s="79"/>
      <c r="E1" s="79"/>
      <c r="F1" s="79"/>
      <c r="G1" s="79"/>
      <c r="H1" s="79"/>
    </row>
    <row r="2" spans="1:8">
      <c r="A2" s="79" t="s">
        <v>21</v>
      </c>
      <c r="B2" s="79"/>
      <c r="C2" s="79"/>
      <c r="D2" s="79"/>
      <c r="E2" s="79"/>
      <c r="F2" s="79"/>
      <c r="G2" s="79"/>
      <c r="H2" s="79"/>
    </row>
    <row r="3" spans="1:8">
      <c r="A3" s="79" t="s">
        <v>22</v>
      </c>
      <c r="B3" s="79"/>
      <c r="C3" s="79"/>
      <c r="D3" s="79"/>
      <c r="E3" s="79"/>
      <c r="F3" s="79"/>
      <c r="G3" s="79"/>
      <c r="H3" s="79"/>
    </row>
    <row r="4" spans="1:8" ht="3.75" customHeight="1"/>
    <row r="5" spans="1:8" ht="6" customHeight="1">
      <c r="B5" s="84" t="s">
        <v>32</v>
      </c>
      <c r="C5" s="84"/>
      <c r="D5" s="84"/>
      <c r="E5" s="84"/>
      <c r="F5" s="84"/>
      <c r="G5" s="84"/>
      <c r="H5" s="84"/>
    </row>
    <row r="6" spans="1:8" ht="10.5" customHeight="1">
      <c r="B6" s="84"/>
      <c r="C6" s="84"/>
      <c r="D6" s="84"/>
      <c r="E6" s="84"/>
      <c r="F6" s="84"/>
      <c r="G6" s="84"/>
      <c r="H6" s="84"/>
    </row>
    <row r="7" spans="1:8">
      <c r="B7" s="84"/>
      <c r="C7" s="84"/>
      <c r="D7" s="84"/>
      <c r="E7" s="84"/>
      <c r="F7" s="84"/>
      <c r="G7" s="84"/>
      <c r="H7" s="84"/>
    </row>
    <row r="8" spans="1:8" ht="15">
      <c r="B8" s="4"/>
      <c r="C8" s="4"/>
      <c r="D8" s="4"/>
      <c r="E8" s="4"/>
      <c r="F8" s="85" t="s">
        <v>45</v>
      </c>
      <c r="G8" s="85"/>
      <c r="H8" s="85"/>
    </row>
    <row r="9" spans="1:8">
      <c r="A9" s="79" t="s">
        <v>59</v>
      </c>
      <c r="B9" s="79"/>
      <c r="C9" s="79"/>
      <c r="D9" s="79"/>
      <c r="E9" s="79"/>
      <c r="F9" s="79"/>
      <c r="G9" s="79"/>
      <c r="H9" s="79"/>
    </row>
    <row r="10" spans="1:8">
      <c r="A10" s="48"/>
      <c r="B10" s="48"/>
      <c r="C10" s="48"/>
      <c r="D10" s="48"/>
      <c r="E10" s="48"/>
      <c r="F10" s="48"/>
      <c r="G10" s="48"/>
      <c r="H10" s="48"/>
    </row>
    <row r="11" spans="1:8">
      <c r="A11" s="79" t="s">
        <v>25</v>
      </c>
      <c r="B11" s="79"/>
      <c r="C11" s="79"/>
      <c r="D11" s="79"/>
      <c r="E11" s="79"/>
      <c r="F11" s="79"/>
      <c r="G11" s="79"/>
      <c r="H11" s="79"/>
    </row>
    <row r="12" spans="1:8" ht="5.25" customHeight="1"/>
    <row r="13" spans="1:8">
      <c r="A13" s="80" t="s">
        <v>14</v>
      </c>
      <c r="B13" s="80" t="s">
        <v>5</v>
      </c>
      <c r="C13" s="81" t="s">
        <v>10</v>
      </c>
      <c r="D13" s="81" t="s">
        <v>11</v>
      </c>
      <c r="E13" s="83" t="s">
        <v>12</v>
      </c>
      <c r="F13" s="83"/>
      <c r="G13" s="83" t="s">
        <v>13</v>
      </c>
      <c r="H13" s="83"/>
    </row>
    <row r="14" spans="1:8">
      <c r="A14" s="80"/>
      <c r="B14" s="80"/>
      <c r="C14" s="82"/>
      <c r="D14" s="82"/>
      <c r="E14" s="49" t="s">
        <v>6</v>
      </c>
      <c r="F14" s="49" t="s">
        <v>0</v>
      </c>
      <c r="G14" s="49" t="s">
        <v>6</v>
      </c>
      <c r="H14" s="49" t="s">
        <v>0</v>
      </c>
    </row>
    <row r="15" spans="1:8">
      <c r="A15" s="49">
        <v>0</v>
      </c>
      <c r="B15" s="49">
        <v>1</v>
      </c>
      <c r="C15" s="50">
        <v>2</v>
      </c>
      <c r="D15" s="50">
        <v>3</v>
      </c>
      <c r="E15" s="49">
        <v>4</v>
      </c>
      <c r="F15" s="49">
        <v>5</v>
      </c>
      <c r="G15" s="49">
        <v>6</v>
      </c>
      <c r="H15" s="49">
        <v>7</v>
      </c>
    </row>
    <row r="16" spans="1:8">
      <c r="A16" s="49"/>
      <c r="B16" s="14" t="s">
        <v>3</v>
      </c>
      <c r="C16" s="49" t="s">
        <v>26</v>
      </c>
      <c r="D16" s="12">
        <v>65000</v>
      </c>
      <c r="E16" s="49"/>
      <c r="F16" s="12">
        <f>E16*D16</f>
        <v>0</v>
      </c>
      <c r="G16" s="49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49"/>
      <c r="H17" s="18">
        <f t="shared" ref="H17" si="0">H16</f>
        <v>1430000</v>
      </c>
    </row>
    <row r="18" spans="1:8" ht="28.5">
      <c r="A18" s="49"/>
      <c r="B18" s="19" t="s">
        <v>27</v>
      </c>
      <c r="C18" s="49" t="s">
        <v>26</v>
      </c>
      <c r="D18" s="12">
        <v>68000</v>
      </c>
      <c r="E18" s="49">
        <v>88</v>
      </c>
      <c r="F18" s="12">
        <f t="shared" ref="F18:F20" si="1">E18*D18</f>
        <v>5984000</v>
      </c>
      <c r="G18" s="49">
        <v>539</v>
      </c>
      <c r="H18" s="12">
        <f>G18*D18</f>
        <v>36652000</v>
      </c>
    </row>
    <row r="19" spans="1:8">
      <c r="A19" s="49"/>
      <c r="B19" s="14" t="s">
        <v>28</v>
      </c>
      <c r="C19" s="49" t="s">
        <v>26</v>
      </c>
      <c r="D19" s="12">
        <v>75000</v>
      </c>
      <c r="E19" s="49">
        <v>120</v>
      </c>
      <c r="F19" s="12">
        <f t="shared" si="1"/>
        <v>9000000</v>
      </c>
      <c r="G19" s="49">
        <v>688</v>
      </c>
      <c r="H19" s="12">
        <f t="shared" ref="H19:H20" si="2">G19*D19</f>
        <v>51600000</v>
      </c>
    </row>
    <row r="20" spans="1:8">
      <c r="A20" s="49"/>
      <c r="B20" s="33" t="s">
        <v>51</v>
      </c>
      <c r="C20" s="34" t="s">
        <v>26</v>
      </c>
      <c r="D20" s="12">
        <v>65000</v>
      </c>
      <c r="E20" s="49">
        <v>42</v>
      </c>
      <c r="F20" s="12">
        <f t="shared" si="1"/>
        <v>2730000</v>
      </c>
      <c r="G20" s="49">
        <v>226</v>
      </c>
      <c r="H20" s="12">
        <f t="shared" si="2"/>
        <v>14690000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17714000</v>
      </c>
      <c r="G21" s="15"/>
      <c r="H21" s="15">
        <f>H19+H18+H20</f>
        <v>102942000</v>
      </c>
    </row>
    <row r="22" spans="1:8" ht="15">
      <c r="A22" s="13" t="s">
        <v>36</v>
      </c>
      <c r="B22" s="20" t="s">
        <v>46</v>
      </c>
      <c r="C22" s="49"/>
      <c r="D22" s="12"/>
      <c r="E22" s="49"/>
      <c r="F22" s="15">
        <f>F21+F17</f>
        <v>17714000</v>
      </c>
      <c r="G22" s="15"/>
      <c r="H22" s="15">
        <f>H21+H17</f>
        <v>104372000</v>
      </c>
    </row>
    <row r="23" spans="1:8" ht="15">
      <c r="A23" s="13"/>
      <c r="B23" s="14" t="s">
        <v>38</v>
      </c>
      <c r="C23" s="49" t="s">
        <v>39</v>
      </c>
      <c r="D23" s="12">
        <v>70000</v>
      </c>
      <c r="E23" s="49"/>
      <c r="F23" s="12">
        <f>E23*D23</f>
        <v>0</v>
      </c>
      <c r="G23" s="49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17714000</v>
      </c>
      <c r="G26" s="18"/>
      <c r="H26" s="18">
        <f>H22+H25</f>
        <v>104442000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1771400</v>
      </c>
      <c r="G27" s="46"/>
      <c r="H27" s="46">
        <f t="shared" ref="H27" si="4">H26*0.1</f>
        <v>10444200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19485400</v>
      </c>
      <c r="G28" s="18"/>
      <c r="H28" s="18">
        <f t="shared" ref="H28" si="5">SUM(H26:H27)</f>
        <v>114886200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77" t="s">
        <v>50</v>
      </c>
      <c r="G31" s="77"/>
      <c r="H31" s="6"/>
    </row>
    <row r="32" spans="1:8">
      <c r="B32" s="52"/>
      <c r="F32" s="47"/>
      <c r="G32" s="47"/>
      <c r="H32" s="6"/>
    </row>
    <row r="33" spans="2:8">
      <c r="B33" s="52" t="s">
        <v>33</v>
      </c>
      <c r="F33" s="77" t="s">
        <v>57</v>
      </c>
      <c r="G33" s="77"/>
      <c r="H33" s="6"/>
    </row>
    <row r="34" spans="2:8" ht="6.75" customHeight="1">
      <c r="B34" s="52"/>
      <c r="F34" s="47"/>
      <c r="G34" s="47"/>
      <c r="H34" s="6"/>
    </row>
    <row r="35" spans="2:8">
      <c r="B35" s="53" t="s">
        <v>53</v>
      </c>
      <c r="F35" s="78" t="s">
        <v>54</v>
      </c>
      <c r="G35" s="78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77" t="s">
        <v>31</v>
      </c>
      <c r="G41" s="77"/>
      <c r="H41" s="6"/>
    </row>
    <row r="42" spans="2:8">
      <c r="B42" s="52"/>
      <c r="F42" s="47"/>
      <c r="G42" s="47"/>
      <c r="H42" s="6"/>
    </row>
    <row r="43" spans="2:8">
      <c r="B43" s="52" t="s">
        <v>15</v>
      </c>
      <c r="F43" s="2" t="s">
        <v>23</v>
      </c>
      <c r="H43" s="6"/>
    </row>
  </sheetData>
  <mergeCells count="17">
    <mergeCell ref="A9:H9"/>
    <mergeCell ref="A1:H1"/>
    <mergeCell ref="A2:H2"/>
    <mergeCell ref="A3:H3"/>
    <mergeCell ref="B5:H7"/>
    <mergeCell ref="F8:H8"/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</mergeCells>
  <pageMargins left="0.62992125984251968" right="0.62992125984251968" top="0.94488188976377963" bottom="0.55118110236220474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79" t="s">
        <v>20</v>
      </c>
      <c r="B1" s="79"/>
      <c r="C1" s="79"/>
      <c r="D1" s="79"/>
      <c r="E1" s="79"/>
      <c r="F1" s="79"/>
      <c r="G1" s="79"/>
      <c r="H1" s="79"/>
    </row>
    <row r="2" spans="1:8">
      <c r="A2" s="79" t="s">
        <v>21</v>
      </c>
      <c r="B2" s="79"/>
      <c r="C2" s="79"/>
      <c r="D2" s="79"/>
      <c r="E2" s="79"/>
      <c r="F2" s="79"/>
      <c r="G2" s="79"/>
      <c r="H2" s="79"/>
    </row>
    <row r="3" spans="1:8">
      <c r="A3" s="79" t="s">
        <v>22</v>
      </c>
      <c r="B3" s="79"/>
      <c r="C3" s="79"/>
      <c r="D3" s="79"/>
      <c r="E3" s="79"/>
      <c r="F3" s="79"/>
      <c r="G3" s="79"/>
      <c r="H3" s="79"/>
    </row>
    <row r="4" spans="1:8" ht="3.75" customHeight="1"/>
    <row r="5" spans="1:8" ht="6" customHeight="1">
      <c r="B5" s="84" t="s">
        <v>32</v>
      </c>
      <c r="C5" s="84"/>
      <c r="D5" s="84"/>
      <c r="E5" s="84"/>
      <c r="F5" s="84"/>
      <c r="G5" s="84"/>
      <c r="H5" s="84"/>
    </row>
    <row r="6" spans="1:8" ht="10.5" customHeight="1">
      <c r="B6" s="84"/>
      <c r="C6" s="84"/>
      <c r="D6" s="84"/>
      <c r="E6" s="84"/>
      <c r="F6" s="84"/>
      <c r="G6" s="84"/>
      <c r="H6" s="84"/>
    </row>
    <row r="7" spans="1:8">
      <c r="B7" s="84"/>
      <c r="C7" s="84"/>
      <c r="D7" s="84"/>
      <c r="E7" s="84"/>
      <c r="F7" s="84"/>
      <c r="G7" s="84"/>
      <c r="H7" s="84"/>
    </row>
    <row r="8" spans="1:8" ht="15">
      <c r="B8" s="4"/>
      <c r="C8" s="4"/>
      <c r="D8" s="4"/>
      <c r="E8" s="4"/>
      <c r="F8" s="85" t="s">
        <v>45</v>
      </c>
      <c r="G8" s="85"/>
      <c r="H8" s="85"/>
    </row>
    <row r="9" spans="1:8">
      <c r="A9" s="79" t="s">
        <v>62</v>
      </c>
      <c r="B9" s="79"/>
      <c r="C9" s="79"/>
      <c r="D9" s="79"/>
      <c r="E9" s="79"/>
      <c r="F9" s="79"/>
      <c r="G9" s="79"/>
      <c r="H9" s="79"/>
    </row>
    <row r="10" spans="1:8">
      <c r="A10" s="54"/>
      <c r="B10" s="54"/>
      <c r="C10" s="54"/>
      <c r="D10" s="54"/>
      <c r="E10" s="54"/>
      <c r="F10" s="54"/>
      <c r="G10" s="54"/>
      <c r="H10" s="54"/>
    </row>
    <row r="11" spans="1:8">
      <c r="A11" s="79" t="s">
        <v>25</v>
      </c>
      <c r="B11" s="79"/>
      <c r="C11" s="79"/>
      <c r="D11" s="79"/>
      <c r="E11" s="79"/>
      <c r="F11" s="79"/>
      <c r="G11" s="79"/>
      <c r="H11" s="79"/>
    </row>
    <row r="12" spans="1:8" ht="5.25" customHeight="1"/>
    <row r="13" spans="1:8">
      <c r="A13" s="80" t="s">
        <v>14</v>
      </c>
      <c r="B13" s="80" t="s">
        <v>5</v>
      </c>
      <c r="C13" s="81" t="s">
        <v>10</v>
      </c>
      <c r="D13" s="81" t="s">
        <v>11</v>
      </c>
      <c r="E13" s="83" t="s">
        <v>12</v>
      </c>
      <c r="F13" s="83"/>
      <c r="G13" s="83" t="s">
        <v>13</v>
      </c>
      <c r="H13" s="83"/>
    </row>
    <row r="14" spans="1:8">
      <c r="A14" s="80"/>
      <c r="B14" s="80"/>
      <c r="C14" s="82"/>
      <c r="D14" s="82"/>
      <c r="E14" s="56" t="s">
        <v>6</v>
      </c>
      <c r="F14" s="56" t="s">
        <v>0</v>
      </c>
      <c r="G14" s="56" t="s">
        <v>6</v>
      </c>
      <c r="H14" s="56" t="s">
        <v>0</v>
      </c>
    </row>
    <row r="15" spans="1:8">
      <c r="A15" s="56">
        <v>0</v>
      </c>
      <c r="B15" s="56">
        <v>1</v>
      </c>
      <c r="C15" s="57">
        <v>2</v>
      </c>
      <c r="D15" s="57">
        <v>3</v>
      </c>
      <c r="E15" s="56">
        <v>4</v>
      </c>
      <c r="F15" s="56">
        <v>5</v>
      </c>
      <c r="G15" s="56">
        <v>6</v>
      </c>
      <c r="H15" s="56">
        <v>7</v>
      </c>
    </row>
    <row r="16" spans="1:8">
      <c r="A16" s="56"/>
      <c r="B16" s="14" t="s">
        <v>3</v>
      </c>
      <c r="C16" s="56" t="s">
        <v>26</v>
      </c>
      <c r="D16" s="12">
        <v>65000</v>
      </c>
      <c r="E16" s="56"/>
      <c r="F16" s="12">
        <f>E16*D16</f>
        <v>0</v>
      </c>
      <c r="G16" s="56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56"/>
      <c r="H17" s="18">
        <f t="shared" ref="H17" si="0">H16</f>
        <v>1430000</v>
      </c>
    </row>
    <row r="18" spans="1:8" ht="28.5">
      <c r="A18" s="56"/>
      <c r="B18" s="19" t="s">
        <v>27</v>
      </c>
      <c r="C18" s="56" t="s">
        <v>26</v>
      </c>
      <c r="D18" s="12">
        <v>68000</v>
      </c>
      <c r="E18" s="56">
        <v>77</v>
      </c>
      <c r="F18" s="12">
        <f t="shared" ref="F18:F20" si="1">E18*D18</f>
        <v>5236000</v>
      </c>
      <c r="G18" s="56">
        <v>616</v>
      </c>
      <c r="H18" s="12">
        <f>G18*D18</f>
        <v>41888000</v>
      </c>
    </row>
    <row r="19" spans="1:8">
      <c r="A19" s="56"/>
      <c r="B19" s="14" t="s">
        <v>28</v>
      </c>
      <c r="C19" s="56" t="s">
        <v>26</v>
      </c>
      <c r="D19" s="12">
        <v>75000</v>
      </c>
      <c r="E19" s="56">
        <v>104</v>
      </c>
      <c r="F19" s="12">
        <f t="shared" si="1"/>
        <v>7800000</v>
      </c>
      <c r="G19" s="56">
        <v>792</v>
      </c>
      <c r="H19" s="12">
        <f t="shared" ref="H19:H20" si="2">G19*D19</f>
        <v>59400000</v>
      </c>
    </row>
    <row r="20" spans="1:8">
      <c r="A20" s="56"/>
      <c r="B20" s="33" t="s">
        <v>51</v>
      </c>
      <c r="C20" s="34" t="s">
        <v>26</v>
      </c>
      <c r="D20" s="12">
        <v>65000</v>
      </c>
      <c r="E20" s="56">
        <v>32</v>
      </c>
      <c r="F20" s="12">
        <f t="shared" si="1"/>
        <v>2080000</v>
      </c>
      <c r="G20" s="56">
        <v>258</v>
      </c>
      <c r="H20" s="12">
        <f t="shared" si="2"/>
        <v>16770000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15116000</v>
      </c>
      <c r="G21" s="15"/>
      <c r="H21" s="15">
        <f>H19+H18+H20</f>
        <v>118058000</v>
      </c>
    </row>
    <row r="22" spans="1:8" ht="15">
      <c r="A22" s="13" t="s">
        <v>36</v>
      </c>
      <c r="B22" s="20" t="s">
        <v>46</v>
      </c>
      <c r="C22" s="56"/>
      <c r="D22" s="12"/>
      <c r="E22" s="56"/>
      <c r="F22" s="15">
        <f>F21+F17</f>
        <v>15116000</v>
      </c>
      <c r="G22" s="15"/>
      <c r="H22" s="15">
        <f>H21+H17</f>
        <v>119488000</v>
      </c>
    </row>
    <row r="23" spans="1:8" ht="15">
      <c r="A23" s="13"/>
      <c r="B23" s="14" t="s">
        <v>38</v>
      </c>
      <c r="C23" s="56" t="s">
        <v>39</v>
      </c>
      <c r="D23" s="12">
        <v>70000</v>
      </c>
      <c r="E23" s="56"/>
      <c r="F23" s="12">
        <f>E23*D23</f>
        <v>0</v>
      </c>
      <c r="G23" s="56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15116000</v>
      </c>
      <c r="G26" s="18"/>
      <c r="H26" s="18">
        <f>H22+H25</f>
        <v>119558000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1511600</v>
      </c>
      <c r="G27" s="46"/>
      <c r="H27" s="46">
        <f t="shared" ref="H27" si="4">H26*0.1</f>
        <v>11955800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16627600</v>
      </c>
      <c r="G28" s="18"/>
      <c r="H28" s="18">
        <f t="shared" ref="H28" si="5">SUM(H26:H27)</f>
        <v>131513800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77" t="s">
        <v>50</v>
      </c>
      <c r="G31" s="77"/>
      <c r="H31" s="6"/>
    </row>
    <row r="32" spans="1:8">
      <c r="B32" s="52"/>
      <c r="F32" s="55"/>
      <c r="G32" s="55"/>
      <c r="H32" s="6"/>
    </row>
    <row r="33" spans="2:8">
      <c r="B33" s="52" t="s">
        <v>33</v>
      </c>
      <c r="F33" s="77" t="s">
        <v>57</v>
      </c>
      <c r="G33" s="77"/>
      <c r="H33" s="6"/>
    </row>
    <row r="34" spans="2:8" ht="6.75" customHeight="1">
      <c r="B34" s="52"/>
      <c r="F34" s="55"/>
      <c r="G34" s="55"/>
      <c r="H34" s="6"/>
    </row>
    <row r="35" spans="2:8">
      <c r="B35" s="53" t="s">
        <v>53</v>
      </c>
      <c r="F35" s="78" t="s">
        <v>54</v>
      </c>
      <c r="G35" s="78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77" t="s">
        <v>61</v>
      </c>
      <c r="G41" s="77"/>
      <c r="H41" s="6"/>
    </row>
    <row r="42" spans="2:8">
      <c r="B42" s="52"/>
      <c r="F42" s="55"/>
      <c r="G42" s="55"/>
      <c r="H42" s="6"/>
    </row>
    <row r="43" spans="2:8">
      <c r="B43" s="52" t="s">
        <v>15</v>
      </c>
      <c r="F43" s="2" t="s">
        <v>60</v>
      </c>
      <c r="H43" s="6"/>
    </row>
  </sheetData>
  <mergeCells count="17"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7"/>
    <mergeCell ref="F8:H8"/>
  </mergeCells>
  <pageMargins left="0.70866141732283472" right="0.70866141732283472" top="0.94488188976377963" bottom="0.55118110236220474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5" zoomScaleNormal="100" zoomScaleSheetLayoutView="85" workbookViewId="0">
      <selection sqref="A1:XFD1048576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12.875" style="2" customWidth="1"/>
    <col min="6" max="6" width="17.625" style="2" customWidth="1"/>
    <col min="7" max="7" width="12.875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79" t="s">
        <v>20</v>
      </c>
      <c r="B1" s="79"/>
      <c r="C1" s="79"/>
      <c r="D1" s="79"/>
      <c r="E1" s="79"/>
      <c r="F1" s="79"/>
      <c r="G1" s="79"/>
      <c r="H1" s="79"/>
    </row>
    <row r="2" spans="1:8">
      <c r="A2" s="79" t="s">
        <v>21</v>
      </c>
      <c r="B2" s="79"/>
      <c r="C2" s="79"/>
      <c r="D2" s="79"/>
      <c r="E2" s="79"/>
      <c r="F2" s="79"/>
      <c r="G2" s="79"/>
      <c r="H2" s="79"/>
    </row>
    <row r="3" spans="1:8">
      <c r="A3" s="79" t="s">
        <v>22</v>
      </c>
      <c r="B3" s="79"/>
      <c r="C3" s="79"/>
      <c r="D3" s="79"/>
      <c r="E3" s="79"/>
      <c r="F3" s="79"/>
      <c r="G3" s="79"/>
      <c r="H3" s="79"/>
    </row>
    <row r="4" spans="1:8" ht="3.75" customHeight="1"/>
    <row r="5" spans="1:8" ht="6" customHeight="1">
      <c r="B5" s="84" t="s">
        <v>32</v>
      </c>
      <c r="C5" s="84"/>
      <c r="D5" s="84"/>
      <c r="E5" s="84"/>
      <c r="F5" s="84"/>
      <c r="G5" s="84"/>
      <c r="H5" s="84"/>
    </row>
    <row r="6" spans="1:8" ht="10.5" customHeight="1">
      <c r="B6" s="84"/>
      <c r="C6" s="84"/>
      <c r="D6" s="84"/>
      <c r="E6" s="84"/>
      <c r="F6" s="84"/>
      <c r="G6" s="84"/>
      <c r="H6" s="84"/>
    </row>
    <row r="7" spans="1:8">
      <c r="B7" s="84"/>
      <c r="C7" s="84"/>
      <c r="D7" s="84"/>
      <c r="E7" s="84"/>
      <c r="F7" s="84"/>
      <c r="G7" s="84"/>
      <c r="H7" s="84"/>
    </row>
    <row r="8" spans="1:8" ht="15">
      <c r="B8" s="4"/>
      <c r="C8" s="4"/>
      <c r="D8" s="4"/>
      <c r="E8" s="4"/>
      <c r="F8" s="85" t="s">
        <v>45</v>
      </c>
      <c r="G8" s="85"/>
      <c r="H8" s="85"/>
    </row>
    <row r="9" spans="1:8">
      <c r="A9" s="79" t="s">
        <v>63</v>
      </c>
      <c r="B9" s="79"/>
      <c r="C9" s="79"/>
      <c r="D9" s="79"/>
      <c r="E9" s="79"/>
      <c r="F9" s="79"/>
      <c r="G9" s="79"/>
      <c r="H9" s="79"/>
    </row>
    <row r="10" spans="1:8">
      <c r="A10" s="59"/>
      <c r="B10" s="59"/>
      <c r="C10" s="59"/>
      <c r="D10" s="59"/>
      <c r="E10" s="59"/>
      <c r="F10" s="59"/>
      <c r="G10" s="59"/>
      <c r="H10" s="59"/>
    </row>
    <row r="11" spans="1:8">
      <c r="A11" s="79" t="s">
        <v>25</v>
      </c>
      <c r="B11" s="79"/>
      <c r="C11" s="79"/>
      <c r="D11" s="79"/>
      <c r="E11" s="79"/>
      <c r="F11" s="79"/>
      <c r="G11" s="79"/>
      <c r="H11" s="79"/>
    </row>
    <row r="12" spans="1:8" ht="5.25" customHeight="1"/>
    <row r="13" spans="1:8">
      <c r="A13" s="80" t="s">
        <v>14</v>
      </c>
      <c r="B13" s="80" t="s">
        <v>5</v>
      </c>
      <c r="C13" s="81" t="s">
        <v>10</v>
      </c>
      <c r="D13" s="81" t="s">
        <v>11</v>
      </c>
      <c r="E13" s="83" t="s">
        <v>12</v>
      </c>
      <c r="F13" s="83"/>
      <c r="G13" s="83" t="s">
        <v>13</v>
      </c>
      <c r="H13" s="83"/>
    </row>
    <row r="14" spans="1:8">
      <c r="A14" s="80"/>
      <c r="B14" s="80"/>
      <c r="C14" s="82"/>
      <c r="D14" s="82"/>
      <c r="E14" s="60" t="s">
        <v>6</v>
      </c>
      <c r="F14" s="60" t="s">
        <v>0</v>
      </c>
      <c r="G14" s="60" t="s">
        <v>6</v>
      </c>
      <c r="H14" s="60" t="s">
        <v>0</v>
      </c>
    </row>
    <row r="15" spans="1:8">
      <c r="A15" s="60">
        <v>0</v>
      </c>
      <c r="B15" s="60">
        <v>1</v>
      </c>
      <c r="C15" s="61">
        <v>2</v>
      </c>
      <c r="D15" s="61">
        <v>3</v>
      </c>
      <c r="E15" s="60">
        <v>4</v>
      </c>
      <c r="F15" s="60">
        <v>5</v>
      </c>
      <c r="G15" s="60">
        <v>6</v>
      </c>
      <c r="H15" s="60">
        <v>7</v>
      </c>
    </row>
    <row r="16" spans="1:8">
      <c r="A16" s="60"/>
      <c r="B16" s="14" t="s">
        <v>3</v>
      </c>
      <c r="C16" s="60" t="s">
        <v>26</v>
      </c>
      <c r="D16" s="12">
        <v>65000</v>
      </c>
      <c r="E16" s="60"/>
      <c r="F16" s="12">
        <f>E16*D16</f>
        <v>0</v>
      </c>
      <c r="G16" s="60">
        <v>22</v>
      </c>
      <c r="H16" s="12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16"/>
      <c r="F17" s="15">
        <f>F16</f>
        <v>0</v>
      </c>
      <c r="G17" s="60"/>
      <c r="H17" s="18">
        <f t="shared" ref="H17" si="0">H16</f>
        <v>1430000</v>
      </c>
    </row>
    <row r="18" spans="1:8" ht="28.5">
      <c r="A18" s="60"/>
      <c r="B18" s="19" t="s">
        <v>27</v>
      </c>
      <c r="C18" s="60" t="s">
        <v>26</v>
      </c>
      <c r="D18" s="12">
        <v>68000</v>
      </c>
      <c r="E18" s="60">
        <v>92</v>
      </c>
      <c r="F18" s="12">
        <f t="shared" ref="F18:F20" si="1">E18*D18</f>
        <v>6256000</v>
      </c>
      <c r="G18" s="60">
        <v>708</v>
      </c>
      <c r="H18" s="12">
        <f>G18*D18</f>
        <v>48144000</v>
      </c>
    </row>
    <row r="19" spans="1:8">
      <c r="A19" s="60"/>
      <c r="B19" s="14" t="s">
        <v>28</v>
      </c>
      <c r="C19" s="60" t="s">
        <v>26</v>
      </c>
      <c r="D19" s="12">
        <v>75000</v>
      </c>
      <c r="E19" s="60">
        <v>115</v>
      </c>
      <c r="F19" s="12">
        <f t="shared" si="1"/>
        <v>8625000</v>
      </c>
      <c r="G19" s="60">
        <v>907</v>
      </c>
      <c r="H19" s="12">
        <f t="shared" ref="H19:H20" si="2">G19*D19</f>
        <v>68025000</v>
      </c>
    </row>
    <row r="20" spans="1:8">
      <c r="A20" s="60"/>
      <c r="B20" s="33" t="s">
        <v>51</v>
      </c>
      <c r="C20" s="34" t="s">
        <v>26</v>
      </c>
      <c r="D20" s="12">
        <v>65000</v>
      </c>
      <c r="E20" s="60">
        <v>46</v>
      </c>
      <c r="F20" s="12">
        <f t="shared" si="1"/>
        <v>2990000</v>
      </c>
      <c r="G20" s="60">
        <v>304</v>
      </c>
      <c r="H20" s="12">
        <f t="shared" si="2"/>
        <v>19760000</v>
      </c>
    </row>
    <row r="21" spans="1:8" ht="15">
      <c r="A21" s="16" t="s">
        <v>9</v>
      </c>
      <c r="B21" s="17" t="s">
        <v>18</v>
      </c>
      <c r="C21" s="16"/>
      <c r="D21" s="18"/>
      <c r="E21" s="16"/>
      <c r="F21" s="15">
        <f>F19+F18+F20</f>
        <v>17871000</v>
      </c>
      <c r="G21" s="15"/>
      <c r="H21" s="15">
        <f>H19+H18+H20</f>
        <v>135929000</v>
      </c>
    </row>
    <row r="22" spans="1:8" ht="15">
      <c r="A22" s="13" t="s">
        <v>36</v>
      </c>
      <c r="B22" s="20" t="s">
        <v>46</v>
      </c>
      <c r="C22" s="60"/>
      <c r="D22" s="12"/>
      <c r="E22" s="60"/>
      <c r="F22" s="15">
        <f>F21+F17</f>
        <v>17871000</v>
      </c>
      <c r="G22" s="15"/>
      <c r="H22" s="15">
        <f>H21+H17</f>
        <v>137359000</v>
      </c>
    </row>
    <row r="23" spans="1:8" ht="15">
      <c r="A23" s="13"/>
      <c r="B23" s="14" t="s">
        <v>38</v>
      </c>
      <c r="C23" s="60" t="s">
        <v>39</v>
      </c>
      <c r="D23" s="12">
        <v>70000</v>
      </c>
      <c r="E23" s="60"/>
      <c r="F23" s="12">
        <f>E23*D23</f>
        <v>0</v>
      </c>
      <c r="G23" s="60">
        <v>1</v>
      </c>
      <c r="H23" s="12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16"/>
      <c r="F24" s="18">
        <f>SUM(F23:F23)</f>
        <v>0</v>
      </c>
      <c r="G24" s="18"/>
      <c r="H24" s="18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16"/>
      <c r="F25" s="18">
        <f>F24</f>
        <v>0</v>
      </c>
      <c r="G25" s="18"/>
      <c r="H25" s="18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16"/>
      <c r="F26" s="18">
        <f>F22+F25</f>
        <v>17871000</v>
      </c>
      <c r="G26" s="18"/>
      <c r="H26" s="18">
        <f>H22+H25</f>
        <v>137429000</v>
      </c>
    </row>
    <row r="27" spans="1:8" ht="15">
      <c r="A27" s="16" t="s">
        <v>42</v>
      </c>
      <c r="B27" s="44" t="s">
        <v>7</v>
      </c>
      <c r="C27" s="45"/>
      <c r="D27" s="46"/>
      <c r="E27" s="45"/>
      <c r="F27" s="46">
        <f>F26*0.1</f>
        <v>1787100</v>
      </c>
      <c r="G27" s="46"/>
      <c r="H27" s="46">
        <f t="shared" ref="H27" si="4">H26*0.1</f>
        <v>13742900</v>
      </c>
    </row>
    <row r="28" spans="1:8" ht="15">
      <c r="A28" s="16" t="s">
        <v>43</v>
      </c>
      <c r="B28" s="17" t="s">
        <v>49</v>
      </c>
      <c r="C28" s="16"/>
      <c r="D28" s="18"/>
      <c r="E28" s="16"/>
      <c r="F28" s="18">
        <f>SUM(F26:F27)</f>
        <v>19658100</v>
      </c>
      <c r="G28" s="18"/>
      <c r="H28" s="18">
        <f t="shared" ref="H28" si="5">SUM(H26:H27)</f>
        <v>151171900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77" t="s">
        <v>50</v>
      </c>
      <c r="G31" s="77"/>
      <c r="H31" s="6"/>
    </row>
    <row r="32" spans="1:8">
      <c r="B32" s="52"/>
      <c r="F32" s="58"/>
      <c r="G32" s="58"/>
      <c r="H32" s="6"/>
    </row>
    <row r="33" spans="2:8">
      <c r="B33" s="52" t="s">
        <v>33</v>
      </c>
      <c r="F33" s="77" t="s">
        <v>57</v>
      </c>
      <c r="G33" s="77"/>
      <c r="H33" s="6"/>
    </row>
    <row r="34" spans="2:8" ht="6.75" customHeight="1">
      <c r="B34" s="52"/>
      <c r="F34" s="58"/>
      <c r="G34" s="58"/>
      <c r="H34" s="6"/>
    </row>
    <row r="35" spans="2:8">
      <c r="B35" s="53" t="s">
        <v>53</v>
      </c>
      <c r="F35" s="78" t="s">
        <v>54</v>
      </c>
      <c r="G35" s="78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77" t="s">
        <v>61</v>
      </c>
      <c r="G41" s="77"/>
      <c r="H41" s="6"/>
    </row>
    <row r="42" spans="2:8">
      <c r="B42" s="52"/>
      <c r="F42" s="58"/>
      <c r="G42" s="58"/>
      <c r="H42" s="6"/>
    </row>
    <row r="43" spans="2:8">
      <c r="B43" s="52" t="s">
        <v>15</v>
      </c>
      <c r="F43" s="2" t="s">
        <v>60</v>
      </c>
      <c r="H43" s="6"/>
    </row>
  </sheetData>
  <mergeCells count="17">
    <mergeCell ref="A9:H9"/>
    <mergeCell ref="A1:H1"/>
    <mergeCell ref="A2:H2"/>
    <mergeCell ref="A3:H3"/>
    <mergeCell ref="B5:H7"/>
    <mergeCell ref="F8:H8"/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7" workbookViewId="0">
      <selection activeCell="C47" sqref="C47"/>
    </sheetView>
  </sheetViews>
  <sheetFormatPr defaultRowHeight="14.25"/>
  <cols>
    <col min="1" max="1" width="4.625" style="1" customWidth="1"/>
    <col min="2" max="2" width="52.625" style="2" customWidth="1"/>
    <col min="3" max="4" width="10.75" style="2" customWidth="1"/>
    <col min="5" max="5" width="9.375" style="2" customWidth="1"/>
    <col min="6" max="6" width="14.875" style="2" customWidth="1"/>
    <col min="7" max="7" width="11" style="2" customWidth="1"/>
    <col min="8" max="8" width="17.625" style="2" customWidth="1"/>
    <col min="9" max="9" width="14" style="2" customWidth="1"/>
    <col min="10" max="11" width="9" style="2"/>
    <col min="12" max="12" width="9.875" style="2" bestFit="1" customWidth="1"/>
    <col min="13" max="16384" width="9" style="2"/>
  </cols>
  <sheetData>
    <row r="1" spans="1:8">
      <c r="A1" s="79" t="s">
        <v>20</v>
      </c>
      <c r="B1" s="79"/>
      <c r="C1" s="79"/>
      <c r="D1" s="79"/>
      <c r="E1" s="79"/>
      <c r="F1" s="79"/>
      <c r="G1" s="79"/>
      <c r="H1" s="79"/>
    </row>
    <row r="2" spans="1:8">
      <c r="A2" s="79" t="s">
        <v>21</v>
      </c>
      <c r="B2" s="79"/>
      <c r="C2" s="79"/>
      <c r="D2" s="79"/>
      <c r="E2" s="79"/>
      <c r="F2" s="79"/>
      <c r="G2" s="79"/>
      <c r="H2" s="79"/>
    </row>
    <row r="3" spans="1:8">
      <c r="A3" s="79" t="s">
        <v>22</v>
      </c>
      <c r="B3" s="79"/>
      <c r="C3" s="79"/>
      <c r="D3" s="79"/>
      <c r="E3" s="79"/>
      <c r="F3" s="79"/>
      <c r="G3" s="79"/>
      <c r="H3" s="79"/>
    </row>
    <row r="4" spans="1:8" ht="3.75" customHeight="1"/>
    <row r="5" spans="1:8" ht="6" customHeight="1">
      <c r="B5" s="84" t="s">
        <v>32</v>
      </c>
      <c r="C5" s="84"/>
      <c r="D5" s="84"/>
      <c r="E5" s="84"/>
      <c r="F5" s="84"/>
      <c r="G5" s="84"/>
      <c r="H5" s="84"/>
    </row>
    <row r="6" spans="1:8" ht="10.5" customHeight="1">
      <c r="B6" s="84"/>
      <c r="C6" s="84"/>
      <c r="D6" s="84"/>
      <c r="E6" s="84"/>
      <c r="F6" s="84"/>
      <c r="G6" s="84"/>
      <c r="H6" s="84"/>
    </row>
    <row r="7" spans="1:8">
      <c r="B7" s="84"/>
      <c r="C7" s="84"/>
      <c r="D7" s="84"/>
      <c r="E7" s="84"/>
      <c r="F7" s="84"/>
      <c r="G7" s="84"/>
      <c r="H7" s="84"/>
    </row>
    <row r="8" spans="1:8" ht="15">
      <c r="B8" s="4"/>
      <c r="C8" s="4"/>
      <c r="D8" s="4"/>
      <c r="E8" s="4"/>
      <c r="F8" s="85" t="s">
        <v>45</v>
      </c>
      <c r="G8" s="85"/>
      <c r="H8" s="85"/>
    </row>
    <row r="9" spans="1:8">
      <c r="A9" s="79" t="s">
        <v>65</v>
      </c>
      <c r="B9" s="79"/>
      <c r="C9" s="79"/>
      <c r="D9" s="79"/>
      <c r="E9" s="79"/>
      <c r="F9" s="79"/>
      <c r="G9" s="79"/>
      <c r="H9" s="79"/>
    </row>
    <row r="10" spans="1:8">
      <c r="A10" s="63"/>
      <c r="B10" s="63"/>
      <c r="C10" s="63"/>
      <c r="D10" s="63"/>
      <c r="E10" s="63"/>
      <c r="F10" s="63"/>
      <c r="G10" s="63"/>
      <c r="H10" s="63"/>
    </row>
    <row r="11" spans="1:8">
      <c r="A11" s="79" t="s">
        <v>25</v>
      </c>
      <c r="B11" s="79"/>
      <c r="C11" s="79"/>
      <c r="D11" s="79"/>
      <c r="E11" s="79"/>
      <c r="F11" s="79"/>
      <c r="G11" s="79"/>
      <c r="H11" s="79"/>
    </row>
    <row r="12" spans="1:8" ht="5.25" customHeight="1"/>
    <row r="13" spans="1:8">
      <c r="A13" s="80" t="s">
        <v>14</v>
      </c>
      <c r="B13" s="80" t="s">
        <v>5</v>
      </c>
      <c r="C13" s="81" t="s">
        <v>10</v>
      </c>
      <c r="D13" s="81" t="s">
        <v>11</v>
      </c>
      <c r="E13" s="83" t="s">
        <v>12</v>
      </c>
      <c r="F13" s="83"/>
      <c r="G13" s="83" t="s">
        <v>13</v>
      </c>
      <c r="H13" s="83"/>
    </row>
    <row r="14" spans="1:8">
      <c r="A14" s="80"/>
      <c r="B14" s="80"/>
      <c r="C14" s="82"/>
      <c r="D14" s="82"/>
      <c r="E14" s="64" t="s">
        <v>6</v>
      </c>
      <c r="F14" s="64" t="s">
        <v>0</v>
      </c>
      <c r="G14" s="64" t="s">
        <v>6</v>
      </c>
      <c r="H14" s="64" t="s">
        <v>0</v>
      </c>
    </row>
    <row r="15" spans="1:8">
      <c r="A15" s="64">
        <v>0</v>
      </c>
      <c r="B15" s="64">
        <v>1</v>
      </c>
      <c r="C15" s="65">
        <v>2</v>
      </c>
      <c r="D15" s="65">
        <v>3</v>
      </c>
      <c r="E15" s="64">
        <v>4</v>
      </c>
      <c r="F15" s="64">
        <v>5</v>
      </c>
      <c r="G15" s="64">
        <v>6</v>
      </c>
      <c r="H15" s="64">
        <v>7</v>
      </c>
    </row>
    <row r="16" spans="1:8">
      <c r="A16" s="64"/>
      <c r="B16" s="14" t="s">
        <v>3</v>
      </c>
      <c r="C16" s="64" t="s">
        <v>26</v>
      </c>
      <c r="D16" s="12">
        <v>65000</v>
      </c>
      <c r="E16" s="66"/>
      <c r="F16" s="67">
        <f>E16*D16</f>
        <v>0</v>
      </c>
      <c r="G16" s="66">
        <v>22</v>
      </c>
      <c r="H16" s="67">
        <f>G16*D16</f>
        <v>1430000</v>
      </c>
    </row>
    <row r="17" spans="1:8" ht="15">
      <c r="A17" s="16" t="s">
        <v>8</v>
      </c>
      <c r="B17" s="17" t="s">
        <v>17</v>
      </c>
      <c r="C17" s="16"/>
      <c r="D17" s="18"/>
      <c r="E17" s="68"/>
      <c r="F17" s="69">
        <f>F16</f>
        <v>0</v>
      </c>
      <c r="G17" s="66"/>
      <c r="H17" s="70">
        <f t="shared" ref="H17" si="0">H16</f>
        <v>1430000</v>
      </c>
    </row>
    <row r="18" spans="1:8">
      <c r="A18" s="64"/>
      <c r="B18" s="19" t="s">
        <v>27</v>
      </c>
      <c r="C18" s="64" t="s">
        <v>26</v>
      </c>
      <c r="D18" s="12">
        <v>68000</v>
      </c>
      <c r="E18" s="66">
        <v>87</v>
      </c>
      <c r="F18" s="67">
        <f t="shared" ref="F18:F20" si="1">E18*D18</f>
        <v>5916000</v>
      </c>
      <c r="G18" s="66">
        <v>795</v>
      </c>
      <c r="H18" s="67">
        <f>G18*D18</f>
        <v>54060000</v>
      </c>
    </row>
    <row r="19" spans="1:8">
      <c r="A19" s="64"/>
      <c r="B19" s="14" t="s">
        <v>28</v>
      </c>
      <c r="C19" s="64" t="s">
        <v>26</v>
      </c>
      <c r="D19" s="12">
        <v>75000</v>
      </c>
      <c r="E19" s="66">
        <v>112</v>
      </c>
      <c r="F19" s="67">
        <f t="shared" si="1"/>
        <v>8400000</v>
      </c>
      <c r="G19" s="66">
        <v>1019</v>
      </c>
      <c r="H19" s="67">
        <f t="shared" ref="H19:H20" si="2">G19*D19</f>
        <v>76425000</v>
      </c>
    </row>
    <row r="20" spans="1:8">
      <c r="A20" s="64"/>
      <c r="B20" s="33" t="s">
        <v>51</v>
      </c>
      <c r="C20" s="34" t="s">
        <v>26</v>
      </c>
      <c r="D20" s="12">
        <v>65000</v>
      </c>
      <c r="E20" s="66">
        <v>42</v>
      </c>
      <c r="F20" s="67">
        <f t="shared" si="1"/>
        <v>2730000</v>
      </c>
      <c r="G20" s="66">
        <v>346</v>
      </c>
      <c r="H20" s="67">
        <f t="shared" si="2"/>
        <v>22490000</v>
      </c>
    </row>
    <row r="21" spans="1:8" ht="15">
      <c r="A21" s="16" t="s">
        <v>9</v>
      </c>
      <c r="B21" s="17" t="s">
        <v>18</v>
      </c>
      <c r="C21" s="16"/>
      <c r="D21" s="18"/>
      <c r="E21" s="68"/>
      <c r="F21" s="69">
        <f>F19+F18+F20</f>
        <v>17046000</v>
      </c>
      <c r="G21" s="69"/>
      <c r="H21" s="69">
        <f>H19+H18+H20</f>
        <v>152975000</v>
      </c>
    </row>
    <row r="22" spans="1:8" ht="15">
      <c r="A22" s="13" t="s">
        <v>36</v>
      </c>
      <c r="B22" s="20" t="s">
        <v>46</v>
      </c>
      <c r="C22" s="64"/>
      <c r="D22" s="12"/>
      <c r="E22" s="66"/>
      <c r="F22" s="69">
        <f>F21+F17</f>
        <v>17046000</v>
      </c>
      <c r="G22" s="69"/>
      <c r="H22" s="69">
        <f>H21+H17</f>
        <v>154405000</v>
      </c>
    </row>
    <row r="23" spans="1:8" ht="15">
      <c r="A23" s="13"/>
      <c r="B23" s="14" t="s">
        <v>38</v>
      </c>
      <c r="C23" s="64" t="s">
        <v>39</v>
      </c>
      <c r="D23" s="12">
        <v>70000</v>
      </c>
      <c r="E23" s="66"/>
      <c r="F23" s="67">
        <f>E23*D23</f>
        <v>0</v>
      </c>
      <c r="G23" s="66">
        <v>1</v>
      </c>
      <c r="H23" s="67">
        <f>G23*D23</f>
        <v>70000</v>
      </c>
    </row>
    <row r="24" spans="1:8" ht="15">
      <c r="A24" s="16" t="s">
        <v>37</v>
      </c>
      <c r="B24" s="17" t="s">
        <v>19</v>
      </c>
      <c r="C24" s="16"/>
      <c r="D24" s="18"/>
      <c r="E24" s="68"/>
      <c r="F24" s="70">
        <f>SUM(F23:F23)</f>
        <v>0</v>
      </c>
      <c r="G24" s="70"/>
      <c r="H24" s="70">
        <f>SUM(H23:H23)</f>
        <v>70000</v>
      </c>
    </row>
    <row r="25" spans="1:8" ht="15">
      <c r="A25" s="16" t="s">
        <v>40</v>
      </c>
      <c r="B25" s="17" t="s">
        <v>47</v>
      </c>
      <c r="C25" s="16"/>
      <c r="D25" s="18"/>
      <c r="E25" s="68"/>
      <c r="F25" s="70">
        <f>F24</f>
        <v>0</v>
      </c>
      <c r="G25" s="70"/>
      <c r="H25" s="70">
        <f t="shared" ref="H25" si="3">H24</f>
        <v>70000</v>
      </c>
    </row>
    <row r="26" spans="1:8" ht="15">
      <c r="A26" s="16" t="s">
        <v>41</v>
      </c>
      <c r="B26" s="17" t="s">
        <v>48</v>
      </c>
      <c r="C26" s="16"/>
      <c r="D26" s="18"/>
      <c r="E26" s="68"/>
      <c r="F26" s="70">
        <f>F22+F25</f>
        <v>17046000</v>
      </c>
      <c r="G26" s="70"/>
      <c r="H26" s="70">
        <f>H22+H25</f>
        <v>154475000</v>
      </c>
    </row>
    <row r="27" spans="1:8" ht="15">
      <c r="A27" s="16" t="s">
        <v>42</v>
      </c>
      <c r="B27" s="44" t="s">
        <v>7</v>
      </c>
      <c r="C27" s="45"/>
      <c r="D27" s="46"/>
      <c r="E27" s="71"/>
      <c r="F27" s="72">
        <f>F26*0.1</f>
        <v>1704600</v>
      </c>
      <c r="G27" s="72"/>
      <c r="H27" s="72">
        <f t="shared" ref="H27" si="4">H26*0.1</f>
        <v>15447500</v>
      </c>
    </row>
    <row r="28" spans="1:8" ht="15">
      <c r="A28" s="16" t="s">
        <v>43</v>
      </c>
      <c r="B28" s="17" t="s">
        <v>49</v>
      </c>
      <c r="C28" s="16"/>
      <c r="D28" s="18"/>
      <c r="E28" s="68"/>
      <c r="F28" s="70">
        <f>SUM(F26:F27)</f>
        <v>18750600</v>
      </c>
      <c r="G28" s="70"/>
      <c r="H28" s="70">
        <f t="shared" ref="H28" si="5">SUM(H26:H27)</f>
        <v>169922500</v>
      </c>
    </row>
    <row r="29" spans="1:8" s="11" customFormat="1" ht="15">
      <c r="A29" s="7"/>
      <c r="B29" s="8"/>
      <c r="C29" s="7"/>
      <c r="D29" s="9"/>
      <c r="E29" s="10"/>
      <c r="F29" s="9"/>
      <c r="G29" s="9"/>
      <c r="H29" s="9"/>
    </row>
    <row r="30" spans="1:8" ht="15">
      <c r="B30" s="51" t="s">
        <v>4</v>
      </c>
      <c r="H30" s="6"/>
    </row>
    <row r="31" spans="1:8">
      <c r="B31" s="52" t="s">
        <v>29</v>
      </c>
      <c r="F31" s="77" t="s">
        <v>50</v>
      </c>
      <c r="G31" s="77"/>
      <c r="H31" s="6"/>
    </row>
    <row r="32" spans="1:8" ht="6" customHeight="1">
      <c r="B32" s="52"/>
      <c r="F32" s="62"/>
      <c r="G32" s="62"/>
      <c r="H32" s="6"/>
    </row>
    <row r="33" spans="2:8">
      <c r="B33" s="52" t="s">
        <v>33</v>
      </c>
      <c r="F33" s="77" t="s">
        <v>57</v>
      </c>
      <c r="G33" s="77"/>
      <c r="H33" s="6"/>
    </row>
    <row r="34" spans="2:8" ht="6.75" customHeight="1">
      <c r="B34" s="52"/>
      <c r="F34" s="62"/>
      <c r="G34" s="62"/>
      <c r="H34" s="6"/>
    </row>
    <row r="35" spans="2:8">
      <c r="B35" s="53" t="s">
        <v>53</v>
      </c>
      <c r="F35" s="78" t="s">
        <v>54</v>
      </c>
      <c r="G35" s="78"/>
      <c r="H35" s="6"/>
    </row>
    <row r="36" spans="2:8" ht="4.5" customHeight="1">
      <c r="B36" s="52"/>
      <c r="H36" s="6"/>
    </row>
    <row r="37" spans="2:8" ht="15">
      <c r="B37" s="51" t="s">
        <v>1</v>
      </c>
      <c r="H37" s="6"/>
    </row>
    <row r="38" spans="2:8">
      <c r="B38" s="52" t="s">
        <v>16</v>
      </c>
      <c r="F38" s="2" t="s">
        <v>24</v>
      </c>
      <c r="H38" s="6"/>
    </row>
    <row r="39" spans="2:8" ht="9" customHeight="1">
      <c r="B39" s="52"/>
      <c r="H39" s="6"/>
    </row>
    <row r="40" spans="2:8" ht="15">
      <c r="B40" s="51" t="s">
        <v>2</v>
      </c>
      <c r="H40" s="6"/>
    </row>
    <row r="41" spans="2:8">
      <c r="B41" s="52" t="s">
        <v>15</v>
      </c>
      <c r="F41" s="77" t="s">
        <v>61</v>
      </c>
      <c r="G41" s="77"/>
      <c r="H41" s="6"/>
    </row>
    <row r="42" spans="2:8">
      <c r="B42" s="52"/>
      <c r="F42" s="62"/>
      <c r="G42" s="62"/>
      <c r="H42" s="6"/>
    </row>
    <row r="43" spans="2:8">
      <c r="B43" s="52" t="s">
        <v>15</v>
      </c>
      <c r="F43" s="2" t="s">
        <v>64</v>
      </c>
      <c r="H43" s="6"/>
    </row>
  </sheetData>
  <mergeCells count="17">
    <mergeCell ref="A9:H9"/>
    <mergeCell ref="A1:H1"/>
    <mergeCell ref="A2:H2"/>
    <mergeCell ref="A3:H3"/>
    <mergeCell ref="B5:H7"/>
    <mergeCell ref="F8:H8"/>
    <mergeCell ref="F31:G31"/>
    <mergeCell ref="F33:G33"/>
    <mergeCell ref="F35:G35"/>
    <mergeCell ref="F41:G41"/>
    <mergeCell ref="A11:H11"/>
    <mergeCell ref="A13:A14"/>
    <mergeCell ref="B13:B14"/>
    <mergeCell ref="C13:C14"/>
    <mergeCell ref="D13:D14"/>
    <mergeCell ref="E13:F13"/>
    <mergeCell ref="G13:H13"/>
  </mergeCells>
  <pageMargins left="0.70866141732283472" right="0.70866141732283472" top="0.94488188976377963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2023.01.01</vt:lpstr>
      <vt:lpstr>2023.02</vt:lpstr>
      <vt:lpstr>2023.03</vt:lpstr>
      <vt:lpstr>2023.04</vt:lpstr>
      <vt:lpstr>2023.05</vt:lpstr>
      <vt:lpstr>2023.06</vt:lpstr>
      <vt:lpstr>2023.07</vt:lpstr>
      <vt:lpstr>2023.08</vt:lpstr>
      <vt:lpstr>2023.09</vt:lpstr>
      <vt:lpstr>2023.10</vt:lpstr>
      <vt:lpstr>'2023.03'!Print_Area</vt:lpstr>
      <vt:lpstr>'2023.06'!Print_Area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2023-10-19T06:33:03Z</cp:lastPrinted>
  <dcterms:created xsi:type="dcterms:W3CDTF">2014-01-15T06:30:10Z</dcterms:created>
  <dcterms:modified xsi:type="dcterms:W3CDTF">2023-10-19T06:33:18Z</dcterms:modified>
</cp:coreProperties>
</file>