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0120_ER-2019_Enkhmaa\Enkhmaa\Khovd_2021\Guitsetgel\2023_saraar\"/>
    </mc:Choice>
  </mc:AlternateContent>
  <xr:revisionPtr revIDLastSave="0" documentId="13_ncr:1_{E593A9CD-5C8E-48F8-B89D-DE2A8EA43D9E}" xr6:coauthVersionLast="47" xr6:coauthVersionMax="47" xr10:uidLastSave="{00000000-0000-0000-0000-000000000000}"/>
  <bookViews>
    <workbookView xWindow="-120" yWindow="-120" windowWidth="29040" windowHeight="15840" tabRatio="992" xr2:uid="{00000000-000D-0000-FFFF-FFFF00000000}"/>
  </bookViews>
  <sheets>
    <sheet name="2023.10" sheetId="82" r:id="rId1"/>
  </sheets>
  <calcPr calcId="181029"/>
</workbook>
</file>

<file path=xl/calcChain.xml><?xml version="1.0" encoding="utf-8"?>
<calcChain xmlns="http://schemas.openxmlformats.org/spreadsheetml/2006/main">
  <c r="H72" i="82" l="1"/>
  <c r="F72" i="82"/>
  <c r="F71" i="82"/>
  <c r="F70" i="82"/>
  <c r="F69" i="82"/>
  <c r="F68" i="82"/>
  <c r="H67" i="82"/>
  <c r="F67" i="82"/>
  <c r="F73" i="82" s="1"/>
  <c r="H66" i="82"/>
  <c r="F66" i="82"/>
  <c r="H65" i="82"/>
  <c r="F65" i="82"/>
  <c r="H56" i="82"/>
  <c r="F56" i="82"/>
  <c r="H43" i="82"/>
  <c r="H46" i="82" s="1"/>
  <c r="F42" i="82"/>
  <c r="F46" i="82" s="1"/>
  <c r="H40" i="82"/>
  <c r="F40" i="82"/>
  <c r="H39" i="82"/>
  <c r="H41" i="82" s="1"/>
  <c r="F39" i="82"/>
  <c r="F38" i="82"/>
  <c r="F37" i="82"/>
  <c r="F41" i="82" s="1"/>
  <c r="H28" i="82"/>
  <c r="F28" i="82"/>
  <c r="F35" i="82" s="1"/>
  <c r="F24" i="82"/>
  <c r="G24" i="82" s="1"/>
  <c r="H24" i="82" s="1"/>
  <c r="H35" i="82" s="1"/>
  <c r="F22" i="82"/>
  <c r="G22" i="82" s="1"/>
  <c r="H22" i="82" s="1"/>
  <c r="F21" i="82"/>
  <c r="G21" i="82" s="1"/>
  <c r="H21" i="82" s="1"/>
  <c r="H23" i="82" s="1"/>
  <c r="H36" i="82" s="1"/>
  <c r="H19" i="82"/>
  <c r="F19" i="82"/>
  <c r="F18" i="82"/>
  <c r="F17" i="82"/>
  <c r="G17" i="82" s="1"/>
  <c r="H17" i="82" s="1"/>
  <c r="H16" i="82"/>
  <c r="H20" i="82" s="1"/>
  <c r="F16" i="82"/>
  <c r="F20" i="82" s="1"/>
  <c r="H73" i="82" l="1"/>
  <c r="H74" i="82" s="1"/>
  <c r="H47" i="82"/>
  <c r="F74" i="82"/>
  <c r="F23" i="82"/>
  <c r="F36" i="82" s="1"/>
  <c r="F47" i="82" s="1"/>
  <c r="F75" i="82" s="1"/>
  <c r="H75" i="82" l="1"/>
  <c r="H77" i="82" s="1"/>
  <c r="H78" i="82" s="1"/>
  <c r="F78" i="82"/>
  <c r="F77" i="82"/>
</calcChain>
</file>

<file path=xl/sharedStrings.xml><?xml version="1.0" encoding="utf-8"?>
<sst xmlns="http://schemas.openxmlformats.org/spreadsheetml/2006/main" count="167" uniqueCount="116">
  <si>
    <t>Дүн</t>
  </si>
  <si>
    <t>Танилцсан:</t>
  </si>
  <si>
    <t>Хянасан:</t>
  </si>
  <si>
    <t>Суурин боловсруулалт</t>
  </si>
  <si>
    <t>Гүйцэтгэгч:</t>
  </si>
  <si>
    <t>Ажлын нэр, төрөл</t>
  </si>
  <si>
    <t>Тоо</t>
  </si>
  <si>
    <t>Байрны түрээс</t>
  </si>
  <si>
    <t>НӨАТ-10 %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</si>
  <si>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</si>
  <si>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</si>
  <si>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</si>
  <si>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</si>
  <si>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</si>
  <si>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</si>
  <si>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</si>
  <si>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</si>
  <si>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</si>
  <si>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</si>
  <si>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</si>
  <si>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</si>
  <si>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</si>
  <si>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</si>
  <si>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</si>
  <si>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</si>
  <si>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</si>
  <si>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</si>
  <si>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</si>
  <si>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</si>
  <si>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ГСХ-ийн мэргэжилтэн</t>
  </si>
  <si>
    <t>Бэлтгэл ажлын дүн</t>
  </si>
  <si>
    <t>Зураглалын ажлын дүн</t>
  </si>
  <si>
    <t xml:space="preserve">Сорьцлолтын дүн 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</si>
  <si>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</si>
  <si>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</si>
  <si>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</si>
  <si>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</si>
  <si>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</si>
  <si>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кв.км</t>
  </si>
  <si>
    <t>төг</t>
  </si>
  <si>
    <t>сорьц</t>
  </si>
  <si>
    <t>Орчны цацраг идэвхийн хэмжилт /U, Th, K/</t>
  </si>
  <si>
    <t>км</t>
  </si>
  <si>
    <t>Хөрсний дээжний бэлтгэл, физик, химийн иж бүрэн шинжилгээ /18 үзүүлэлтээр/</t>
  </si>
  <si>
    <t>Тоног төхөөрөмж түрээс /лазер гэрлийн сарнилын автомат багаж Dusttrak/</t>
  </si>
  <si>
    <t>сар</t>
  </si>
  <si>
    <t>Тоног төхөөрөмж түрээс /гамма спектрометр/</t>
  </si>
  <si>
    <t>Фондын үйлчилгээ</t>
  </si>
  <si>
    <t>Гадны тээвэр</t>
  </si>
  <si>
    <t>%</t>
  </si>
  <si>
    <t>Хээрийн ажлын дүн  /II-III/</t>
  </si>
  <si>
    <t>ӨӨРИЙН ХҮЧНИЙ АЖЛЫН ДҮН /I+IV+V+VI/</t>
  </si>
  <si>
    <t>ГАДНЫ БАЙГУУЛЛАГЫН ДҮН /VIII+IX/</t>
  </si>
  <si>
    <t>НИЙТ АЖЛЫН ЦЭВЭР ДҮН /VII+X/</t>
  </si>
  <si>
    <t>Эрдэнэс үндэсний судалгаа хөгжлийн төв компанийн захирал</t>
  </si>
  <si>
    <t>Төсөл, төсөв зохиолт</t>
  </si>
  <si>
    <t>х.ө</t>
  </si>
  <si>
    <t>Хээрийн ажлын бэлтгэл</t>
  </si>
  <si>
    <t>Сансрын зургийн тайлал, боловсруулалт</t>
  </si>
  <si>
    <t>Ажлын зураг хэвлэх, тодотгол</t>
  </si>
  <si>
    <t>Танилцах маршрут</t>
  </si>
  <si>
    <t>Геоэкологи, гидрогеологийн маршрут</t>
  </si>
  <si>
    <t>Хөрсний сорьцлолт</t>
  </si>
  <si>
    <t>Усны сорьцлолт</t>
  </si>
  <si>
    <t>Цасны сорьцлолт</t>
  </si>
  <si>
    <t>Ургамлын сорьцлолт</t>
  </si>
  <si>
    <t>Цацрагжилтын сорьцлолт /хөрснөөс/</t>
  </si>
  <si>
    <t>Агаарын чанарын хэмжилт</t>
  </si>
  <si>
    <t>ш</t>
  </si>
  <si>
    <t>Агшин зуурын тоосны хэмжилт</t>
  </si>
  <si>
    <t>Дуу чимээний хэмжилт</t>
  </si>
  <si>
    <t>Чулуулгийн геохимийн сорьцлолт</t>
  </si>
  <si>
    <t>Анги зох.байгуулах</t>
  </si>
  <si>
    <t>Анги татан буулгах</t>
  </si>
  <si>
    <t>Албан томилолт</t>
  </si>
  <si>
    <t>Үйлдвэрлэл: Hyundai Porter</t>
  </si>
  <si>
    <t>Хүн тээвэр: Lexus470, Mitsubishi Canter</t>
  </si>
  <si>
    <t>Ачаа тээвэр</t>
  </si>
  <si>
    <t>Онгоцны тийз Оч-буц 14 удаа</t>
  </si>
  <si>
    <t>билет</t>
  </si>
  <si>
    <t>Хөрсний дээжний хүнд элементийн шинжилгээ /14 үзүүлэлтээр Pb, Sn, Cu, Ni, Co, Cr, V, Mo, As, Hg, Cd, Se, Zn, Sr/</t>
  </si>
  <si>
    <t>Усны дээжний бэлтгэл, физик, химийн иж бүрэн шинжилгээ /22 үзүүлэлтээр pH, EC, SiO2, NO2, H2SiO3, H2S, PO4, анион (Cl−, SO42-, NO3-, HCO3- and F-), Kатион (Na+, K+, Ca2+, Mg2+, Fe, Mn, Sr2+, Fe2+, NH4+-N/</t>
  </si>
  <si>
    <t>Усны дээжний хүнд элементийн шинжилгээ /14 үзүүлэлтээр /Pb, Sn, Cu, Ni, Co, Cr, V, Mo, As, Hg, Cd, Se, Zn, U/</t>
  </si>
  <si>
    <t>Цасны дээжний бэлтгэл, физик, химийн иж бүрэн шинжилгээ /22 үзүүлэлтээр pH, EC, SiO2, NO2, H2SiO3, H2S, PO4, анион (Cl−, SO42-, NO3-, HCO3- and F-), Kатион (Na+, K+, Ca2+, Mg2+, Fe, Mn, Sr2+, Fe2+, NH4+-N/</t>
  </si>
  <si>
    <t>Цасны дээжний хүнд элементийн шинжилгээ /14 үзүүлэлтээр /Pb, Sn, Cu, Ni, Co, Cr, V, Mo, As, Hg, Cd, Se, Zn, U/</t>
  </si>
  <si>
    <t>Цөмийн гаммаспектрометрийн шинжилгээ</t>
  </si>
  <si>
    <t>Ургамлын дээжний хүнд элементийн шинжилгээ /14 үзүүлэлтээр /Pb, Sn, Cu, Ni, Co, Cr, V, Mo, As, Hg, Cd, Se, Zn, U/</t>
  </si>
  <si>
    <t>Агаар /Тоос - РМ10/</t>
  </si>
  <si>
    <t>Агаар /Тоос - РМ2.5/</t>
  </si>
  <si>
    <t>Агаар /Тоос- SO2, NO2/</t>
  </si>
  <si>
    <t>ICP-MS (44 элемент)</t>
  </si>
  <si>
    <t>Сорьц бутлах</t>
  </si>
  <si>
    <t>Сансарын зураг авах</t>
  </si>
  <si>
    <t>лист</t>
  </si>
  <si>
    <t>Топо суурь авах 1:50000</t>
  </si>
  <si>
    <t>рейс</t>
  </si>
  <si>
    <t>Магадлашгүй зардал 0.7%</t>
  </si>
  <si>
    <t>УЛСЫН ТӨСВИЙН ХӨРӨНГӨӨР ХЭРЭГЖҮҮЛЖ БАЙГАА "ХОВД ГЕОЭКОЛОГИ-2021" ТӨСЛИЙН</t>
  </si>
  <si>
    <t>Төсвийн дүн: 798 573 195 /төгрөгөөр/</t>
  </si>
  <si>
    <t>"Ховд геоэкологи-2021" Төслийн ахлагч</t>
  </si>
  <si>
    <t>НИЙТ АЖЛЫН ДҮН /XI+XII+XIII/</t>
  </si>
  <si>
    <t>"Эрдэнэс үндэсний судалгаа хөгжлийн төв" компанийн эдийн засагч, нягтлан бодогч</t>
  </si>
  <si>
    <t>Хөрсний эзэлхүүний шинжилгээ</t>
  </si>
  <si>
    <t>Усны бактериологийн шинжилгээ</t>
  </si>
  <si>
    <t>Хөрсний нянгийн шинжилгээ</t>
  </si>
  <si>
    <t>..............................</t>
  </si>
  <si>
    <t>Үндэсний геологийн албаны ГУЗУХ-ийн мэргэжилтэн</t>
  </si>
  <si>
    <t>Үндэсний геологийн албаны дарга</t>
  </si>
  <si>
    <t>6 дугаар хавсралт</t>
  </si>
  <si>
    <t>/Б.Чинзориг /</t>
  </si>
  <si>
    <t>/А.Түвдэндорж /</t>
  </si>
  <si>
    <t>/Б. Анхзаяа /</t>
  </si>
  <si>
    <t>/Б.Мөнхтөр /</t>
  </si>
  <si>
    <t>/Д.Одонтуяа /</t>
  </si>
  <si>
    <t>/Т.Цэрэндулам /</t>
  </si>
  <si>
    <t>2023 оны 10 дугаар сарын 01-ээс 10 дугаар сарын 31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</si>
</sst>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_р_._-;\-* #,##0.00_р_._-;_-* &quot;-&quot;??_р_._-;_-@_-"/>
    <numFmt numFmtId="167" formatCode="_(* #,##0.0_);_(* \(#,##0.0\);_(* &quot;-&quot;??_);_(@_)"/>
    <numFmt numFmtId="168" formatCode="_(* #,##0_);_(* \(#,##0\);_(* &quot;-&quot;??_);_(@_)"/>
    <numFmt numFmtId="169" formatCode="_(* #,##0.0_);_(* \(#,##0.0\);_(* &quot;-&quot;?_);_(@_)"/>
    <numFmt numFmtId="170" formatCode="_(* #,##0.0_);_(* \(#,##0.0\);_(* &quot;-&quot;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168" fontId="10" fillId="0" borderId="3" xfId="7" applyNumberFormat="1" applyFont="1" applyBorder="1" applyAlignment="1">
      <alignment vertical="center" wrapText="1"/>
    </xf>
    <xf numFmtId="167" fontId="10" fillId="0" borderId="3" xfId="7" applyNumberFormat="1" applyFont="1" applyBorder="1" applyAlignment="1">
      <alignment vertical="center" wrapText="1"/>
    </xf>
    <xf numFmtId="168" fontId="10" fillId="0" borderId="3" xfId="7" applyNumberFormat="1" applyFont="1" applyBorder="1" applyAlignment="1">
      <alignment vertical="center"/>
    </xf>
    <xf numFmtId="167" fontId="10" fillId="2" borderId="3" xfId="7" applyNumberFormat="1" applyFont="1" applyFill="1" applyBorder="1" applyAlignment="1">
      <alignment horizontal="center" vertical="center"/>
    </xf>
    <xf numFmtId="168" fontId="11" fillId="2" borderId="3" xfId="7" applyNumberFormat="1" applyFont="1" applyFill="1" applyBorder="1" applyAlignment="1">
      <alignment vertical="center" wrapText="1"/>
    </xf>
    <xf numFmtId="164" fontId="10" fillId="0" borderId="3" xfId="7" applyNumberFormat="1" applyFont="1" applyBorder="1" applyAlignment="1">
      <alignment horizontal="center" vertical="center"/>
    </xf>
    <xf numFmtId="164" fontId="10" fillId="0" borderId="3" xfId="7" applyNumberFormat="1" applyFont="1" applyBorder="1" applyAlignment="1">
      <alignment vertical="center" wrapText="1"/>
    </xf>
    <xf numFmtId="164" fontId="10" fillId="0" borderId="3" xfId="7" applyNumberFormat="1" applyFont="1" applyBorder="1" applyAlignment="1">
      <alignment horizontal="right" vertical="center"/>
    </xf>
    <xf numFmtId="169" fontId="10" fillId="0" borderId="3" xfId="7" applyNumberFormat="1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10" fillId="2" borderId="3" xfId="7" applyNumberFormat="1" applyFont="1" applyFill="1" applyBorder="1" applyAlignment="1">
      <alignment horizontal="center" vertical="center"/>
    </xf>
    <xf numFmtId="164" fontId="11" fillId="2" borderId="3" xfId="7" applyNumberFormat="1" applyFont="1" applyFill="1" applyBorder="1" applyAlignment="1">
      <alignment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65" fontId="10" fillId="0" borderId="3" xfId="7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0" xfId="0" applyNumberFormat="1"/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10" fillId="0" borderId="3" xfId="7" applyNumberFormat="1" applyFont="1" applyBorder="1" applyAlignment="1">
      <alignment vertical="center"/>
    </xf>
    <xf numFmtId="164" fontId="11" fillId="2" borderId="3" xfId="7" applyNumberFormat="1" applyFont="1" applyFill="1" applyBorder="1" applyAlignment="1">
      <alignment vertical="center"/>
    </xf>
    <xf numFmtId="168" fontId="11" fillId="2" borderId="3" xfId="7" applyNumberFormat="1" applyFont="1" applyFill="1" applyBorder="1" applyAlignment="1">
      <alignment vertical="center"/>
    </xf>
    <xf numFmtId="3" fontId="11" fillId="2" borderId="3" xfId="7" applyNumberFormat="1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3" fontId="11" fillId="4" borderId="0" xfId="7" applyNumberFormat="1" applyFont="1" applyFill="1" applyBorder="1" applyAlignment="1">
      <alignment vertical="center" wrapText="1"/>
    </xf>
    <xf numFmtId="0" fontId="0" fillId="4" borderId="0" xfId="0" applyFill="1"/>
    <xf numFmtId="0" fontId="1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168" fontId="2" fillId="0" borderId="3" xfId="7" applyNumberFormat="1" applyFont="1" applyBorder="1" applyAlignment="1">
      <alignment vertical="center"/>
    </xf>
    <xf numFmtId="164" fontId="2" fillId="0" borderId="3" xfId="7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168" fontId="11" fillId="2" borderId="3" xfId="7" applyNumberFormat="1" applyFont="1" applyFill="1" applyBorder="1" applyAlignment="1">
      <alignment horizontal="center" vertical="center" wrapText="1"/>
    </xf>
    <xf numFmtId="3" fontId="10" fillId="2" borderId="3" xfId="7" applyNumberFormat="1" applyFont="1" applyFill="1" applyBorder="1" applyAlignment="1">
      <alignment horizontal="center" vertical="center"/>
    </xf>
    <xf numFmtId="168" fontId="11" fillId="2" borderId="3" xfId="7" applyNumberFormat="1" applyFont="1" applyFill="1" applyBorder="1" applyAlignment="1">
      <alignment horizontal="center" vertical="center"/>
    </xf>
    <xf numFmtId="164" fontId="2" fillId="0" borderId="3" xfId="7" applyNumberFormat="1" applyFont="1" applyBorder="1" applyAlignment="1">
      <alignment horizontal="center" vertical="center"/>
    </xf>
    <xf numFmtId="164" fontId="11" fillId="2" borderId="3" xfId="7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3" xfId="7" applyNumberFormat="1" applyFont="1" applyFill="1" applyBorder="1" applyAlignment="1">
      <alignment horizontal="center" vertical="center" wrapText="1"/>
    </xf>
    <xf numFmtId="164" fontId="11" fillId="4" borderId="0" xfId="7" applyNumberFormat="1" applyFont="1" applyFill="1" applyBorder="1" applyAlignment="1">
      <alignment horizontal="center" vertical="center" wrapText="1"/>
    </xf>
    <xf numFmtId="168" fontId="10" fillId="0" borderId="3" xfId="7" applyNumberFormat="1" applyFont="1" applyBorder="1" applyAlignment="1">
      <alignment horizontal="right" vertical="center" wrapText="1"/>
    </xf>
    <xf numFmtId="168" fontId="11" fillId="2" borderId="3" xfId="7" applyNumberFormat="1" applyFont="1" applyFill="1" applyBorder="1" applyAlignment="1">
      <alignment horizontal="right" vertical="center" wrapText="1"/>
    </xf>
    <xf numFmtId="164" fontId="10" fillId="0" borderId="3" xfId="7" applyNumberFormat="1" applyFont="1" applyBorder="1" applyAlignment="1">
      <alignment horizontal="right" vertical="center" wrapText="1"/>
    </xf>
    <xf numFmtId="164" fontId="10" fillId="2" borderId="3" xfId="7" applyNumberFormat="1" applyFont="1" applyFill="1" applyBorder="1" applyAlignment="1">
      <alignment horizontal="right" vertical="center"/>
    </xf>
    <xf numFmtId="170" fontId="10" fillId="0" borderId="3" xfId="7" applyNumberFormat="1" applyFont="1" applyBorder="1" applyAlignment="1">
      <alignment horizontal="center" vertical="center"/>
    </xf>
    <xf numFmtId="167" fontId="10" fillId="0" borderId="3" xfId="7" applyNumberFormat="1" applyFont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E78A-BA4E-4164-9A4C-A7C2F9E21937}">
  <dimension ref="A1:L89"/>
  <sheetViews>
    <sheetView tabSelected="1" topLeftCell="A47" zoomScale="90" zoomScaleNormal="90" workbookViewId="0">
      <selection activeCell="Q91" sqref="Q91"/>
    </sheetView>
  </sheetViews>
  <sheetFormatPr defaultColWidth="9" defaultRowHeight="14.25"/>
  <cols>
    <col min="1" max="1" width="5.75" style="1" customWidth="1"/>
    <col min="2" max="2" width="46.125" customWidth="1"/>
    <col min="3" max="3" width="11.5" style="30" bestFit="1" customWidth="1"/>
    <col min="4" max="4" width="11.5" style="30" customWidth="1"/>
    <col min="5" max="5" width="9.375" style="30" customWidth="1"/>
    <col min="6" max="6" width="11.875" style="1" bestFit="1" customWidth="1"/>
    <col min="7" max="7" width="9.875" style="30" bestFit="1" customWidth="1"/>
    <col min="8" max="8" width="12.5" bestFit="1" customWidth="1"/>
    <col min="10" max="10" width="9.875" bestFit="1" customWidth="1"/>
    <col min="12" max="12" width="9.875" bestFit="1" customWidth="1"/>
  </cols>
  <sheetData>
    <row r="1" spans="1:8">
      <c r="A1" s="77" t="s">
        <v>36</v>
      </c>
      <c r="B1" s="77"/>
      <c r="C1" s="77"/>
      <c r="D1" s="77"/>
      <c r="E1" s="77"/>
      <c r="F1" s="77"/>
      <c r="G1" s="77"/>
      <c r="H1" s="77"/>
    </row>
    <row r="2" spans="1:8">
      <c r="A2" s="77" t="s">
        <v>37</v>
      </c>
      <c r="B2" s="77"/>
      <c r="C2" s="77"/>
      <c r="D2" s="77"/>
      <c r="E2" s="77"/>
      <c r="F2" s="77"/>
      <c r="G2" s="77"/>
      <c r="H2" s="77"/>
    </row>
    <row r="3" spans="1:8">
      <c r="A3" s="77" t="s">
        <v>108</v>
      </c>
      <c r="B3" s="77"/>
      <c r="C3" s="77"/>
      <c r="D3" s="77"/>
      <c r="E3" s="77"/>
      <c r="F3" s="77"/>
      <c r="G3" s="77"/>
      <c r="H3" s="77"/>
    </row>
    <row r="5" spans="1:8" ht="15">
      <c r="B5" s="78" t="s">
        <v>97</v>
      </c>
      <c r="C5" s="78"/>
      <c r="D5" s="78"/>
      <c r="E5" s="78"/>
      <c r="F5" s="78"/>
      <c r="G5" s="78"/>
      <c r="H5" s="78"/>
    </row>
    <row r="6" spans="1:8" ht="7.5" customHeight="1">
      <c r="B6" s="2"/>
      <c r="C6" s="41"/>
      <c r="D6" s="41"/>
      <c r="E6" s="41"/>
      <c r="F6" s="35"/>
    </row>
    <row r="7" spans="1:8" ht="15">
      <c r="B7" s="78" t="s">
        <v>28</v>
      </c>
      <c r="C7" s="78"/>
      <c r="D7" s="78"/>
      <c r="E7" s="78"/>
      <c r="F7" s="78"/>
      <c r="G7" s="78"/>
      <c r="H7" s="78"/>
    </row>
    <row r="8" spans="1:8" ht="15">
      <c r="B8" s="35"/>
      <c r="C8" s="41"/>
      <c r="D8" s="41"/>
      <c r="E8" s="41"/>
      <c r="F8" s="35"/>
    </row>
    <row r="9" spans="1:8">
      <c r="A9" s="77" t="s">
        <v>115</v>
      </c>
      <c r="B9" s="77"/>
      <c r="C9" s="77"/>
      <c r="D9" s="77"/>
      <c r="E9" s="77"/>
      <c r="F9" s="77"/>
      <c r="G9" s="77"/>
      <c r="H9" s="77"/>
    </row>
    <row r="10" spans="1:8">
      <c r="A10" s="32"/>
      <c r="B10" s="32"/>
    </row>
    <row r="11" spans="1:8">
      <c r="A11" s="77" t="s">
        <v>98</v>
      </c>
      <c r="B11" s="77"/>
      <c r="C11" s="77"/>
      <c r="D11" s="77"/>
      <c r="E11" s="77"/>
      <c r="F11" s="77"/>
      <c r="G11" s="77"/>
      <c r="H11" s="77"/>
    </row>
    <row r="13" spans="1:8" ht="30" customHeight="1">
      <c r="A13" s="81" t="s">
        <v>27</v>
      </c>
      <c r="B13" s="81" t="s">
        <v>5</v>
      </c>
      <c r="C13" s="82" t="s">
        <v>23</v>
      </c>
      <c r="D13" s="82" t="s">
        <v>24</v>
      </c>
      <c r="E13" s="84" t="s">
        <v>25</v>
      </c>
      <c r="F13" s="84"/>
      <c r="G13" s="84" t="s">
        <v>26</v>
      </c>
      <c r="H13" s="84"/>
    </row>
    <row r="14" spans="1:8">
      <c r="A14" s="81"/>
      <c r="B14" s="81"/>
      <c r="C14" s="83"/>
      <c r="D14" s="83"/>
      <c r="E14" s="33" t="s">
        <v>6</v>
      </c>
      <c r="F14" s="33" t="s">
        <v>0</v>
      </c>
      <c r="G14" s="33" t="s">
        <v>6</v>
      </c>
      <c r="H14" s="33" t="s">
        <v>0</v>
      </c>
    </row>
    <row r="15" spans="1:8" s="1" customFormat="1">
      <c r="A15" s="33">
        <v>0</v>
      </c>
      <c r="B15" s="33">
        <v>1</v>
      </c>
      <c r="C15" s="34">
        <v>2</v>
      </c>
      <c r="D15" s="34">
        <v>3</v>
      </c>
      <c r="E15" s="33">
        <v>4</v>
      </c>
      <c r="F15" s="33">
        <v>5</v>
      </c>
      <c r="G15" s="33">
        <v>6</v>
      </c>
      <c r="H15" s="33">
        <v>7</v>
      </c>
    </row>
    <row r="16" spans="1:8">
      <c r="A16" s="15">
        <v>1</v>
      </c>
      <c r="B16" s="16" t="s">
        <v>55</v>
      </c>
      <c r="C16" s="17" t="s">
        <v>56</v>
      </c>
      <c r="D16" s="18">
        <v>45000</v>
      </c>
      <c r="E16" s="11"/>
      <c r="F16" s="6">
        <f>E16*D16</f>
        <v>0</v>
      </c>
      <c r="G16" s="67">
        <v>10</v>
      </c>
      <c r="H16" s="6">
        <f>D16*G16</f>
        <v>450000</v>
      </c>
    </row>
    <row r="17" spans="1:8">
      <c r="A17" s="15">
        <v>2</v>
      </c>
      <c r="B17" s="16" t="s">
        <v>57</v>
      </c>
      <c r="C17" s="17" t="s">
        <v>49</v>
      </c>
      <c r="D17" s="18">
        <v>50000</v>
      </c>
      <c r="E17" s="11">
        <v>0</v>
      </c>
      <c r="F17" s="6">
        <f>E17*D17</f>
        <v>0</v>
      </c>
      <c r="G17" s="67">
        <f t="shared" ref="G17:H17" si="0">F17*E17</f>
        <v>0</v>
      </c>
      <c r="H17" s="6">
        <f t="shared" si="0"/>
        <v>0</v>
      </c>
    </row>
    <row r="18" spans="1:8" ht="14.25" customHeight="1">
      <c r="A18" s="15">
        <v>3</v>
      </c>
      <c r="B18" s="16" t="s">
        <v>58</v>
      </c>
      <c r="C18" s="17" t="s">
        <v>38</v>
      </c>
      <c r="D18" s="18">
        <v>1000</v>
      </c>
      <c r="E18" s="11">
        <v>0</v>
      </c>
      <c r="F18" s="6">
        <f>E18*D18</f>
        <v>0</v>
      </c>
      <c r="G18" s="13"/>
      <c r="H18" s="6"/>
    </row>
    <row r="19" spans="1:8">
      <c r="A19" s="15">
        <v>4</v>
      </c>
      <c r="B19" s="16" t="s">
        <v>59</v>
      </c>
      <c r="C19" s="17" t="s">
        <v>49</v>
      </c>
      <c r="D19" s="18">
        <v>50000</v>
      </c>
      <c r="E19" s="11"/>
      <c r="F19" s="6">
        <f>E19*D19</f>
        <v>0</v>
      </c>
      <c r="G19" s="67">
        <v>30</v>
      </c>
      <c r="H19" s="6">
        <f>D19*G19</f>
        <v>1500000</v>
      </c>
    </row>
    <row r="20" spans="1:8" ht="15" customHeight="1">
      <c r="A20" s="23" t="s">
        <v>9</v>
      </c>
      <c r="B20" s="3" t="s">
        <v>30</v>
      </c>
      <c r="C20" s="37"/>
      <c r="D20" s="38"/>
      <c r="E20" s="9"/>
      <c r="F20" s="10">
        <f>SUM(F16:F19)</f>
        <v>0</v>
      </c>
      <c r="G20" s="68">
        <v>0</v>
      </c>
      <c r="H20" s="10">
        <f>SUM(H16:H19)</f>
        <v>1950000</v>
      </c>
    </row>
    <row r="21" spans="1:8">
      <c r="A21" s="34">
        <v>5</v>
      </c>
      <c r="B21" s="19" t="s">
        <v>60</v>
      </c>
      <c r="C21" s="17" t="s">
        <v>42</v>
      </c>
      <c r="D21" s="18">
        <v>80000</v>
      </c>
      <c r="E21" s="11">
        <v>0</v>
      </c>
      <c r="F21" s="12">
        <f t="shared" ref="F21:H22" si="1">E21*D21</f>
        <v>0</v>
      </c>
      <c r="G21" s="69">
        <f t="shared" si="1"/>
        <v>0</v>
      </c>
      <c r="H21" s="12">
        <f t="shared" si="1"/>
        <v>0</v>
      </c>
    </row>
    <row r="22" spans="1:8">
      <c r="A22" s="34">
        <v>6</v>
      </c>
      <c r="B22" s="19" t="s">
        <v>61</v>
      </c>
      <c r="C22" s="17" t="s">
        <v>38</v>
      </c>
      <c r="D22" s="18">
        <v>30000</v>
      </c>
      <c r="E22" s="11">
        <v>0</v>
      </c>
      <c r="F22" s="12">
        <f t="shared" si="1"/>
        <v>0</v>
      </c>
      <c r="G22" s="69">
        <f t="shared" si="1"/>
        <v>0</v>
      </c>
      <c r="H22" s="12">
        <f t="shared" si="1"/>
        <v>0</v>
      </c>
    </row>
    <row r="23" spans="1:8" ht="15" customHeight="1">
      <c r="A23" s="23" t="s">
        <v>10</v>
      </c>
      <c r="B23" s="3" t="s">
        <v>31</v>
      </c>
      <c r="C23" s="37"/>
      <c r="D23" s="38"/>
      <c r="E23" s="24"/>
      <c r="F23" s="25">
        <f>SUM(F21:F22)</f>
        <v>0</v>
      </c>
      <c r="G23" s="70"/>
      <c r="H23" s="25">
        <f>SUM(H21:H22)</f>
        <v>0</v>
      </c>
    </row>
    <row r="24" spans="1:8">
      <c r="A24" s="34">
        <v>7</v>
      </c>
      <c r="B24" s="19" t="s">
        <v>62</v>
      </c>
      <c r="C24" s="17" t="s">
        <v>40</v>
      </c>
      <c r="D24" s="18">
        <v>15000</v>
      </c>
      <c r="E24" s="11">
        <v>0</v>
      </c>
      <c r="F24" s="12">
        <f t="shared" ref="F24:H24" si="2">E24*D24</f>
        <v>0</v>
      </c>
      <c r="G24" s="69">
        <f t="shared" si="2"/>
        <v>0</v>
      </c>
      <c r="H24" s="12">
        <f t="shared" si="2"/>
        <v>0</v>
      </c>
    </row>
    <row r="25" spans="1:8">
      <c r="A25" s="34">
        <v>8</v>
      </c>
      <c r="B25" s="19" t="s">
        <v>63</v>
      </c>
      <c r="C25" s="17" t="s">
        <v>40</v>
      </c>
      <c r="D25" s="18">
        <v>5000</v>
      </c>
      <c r="E25" s="11"/>
      <c r="F25" s="12"/>
      <c r="G25" s="13"/>
      <c r="H25" s="6"/>
    </row>
    <row r="26" spans="1:8">
      <c r="A26" s="34">
        <v>9</v>
      </c>
      <c r="B26" s="19" t="s">
        <v>64</v>
      </c>
      <c r="C26" s="17" t="s">
        <v>40</v>
      </c>
      <c r="D26" s="18">
        <v>5000</v>
      </c>
      <c r="E26" s="11"/>
      <c r="F26" s="12"/>
      <c r="G26" s="13"/>
      <c r="H26" s="6"/>
    </row>
    <row r="27" spans="1:8" hidden="1">
      <c r="A27" s="34">
        <v>10</v>
      </c>
      <c r="B27" s="19" t="s">
        <v>64</v>
      </c>
      <c r="C27" s="17" t="s">
        <v>40</v>
      </c>
      <c r="D27" s="18">
        <v>5000</v>
      </c>
      <c r="E27" s="11"/>
      <c r="F27" s="12"/>
      <c r="G27" s="13"/>
      <c r="H27" s="6"/>
    </row>
    <row r="28" spans="1:8">
      <c r="A28" s="34">
        <v>10</v>
      </c>
      <c r="B28" s="19" t="s">
        <v>65</v>
      </c>
      <c r="C28" s="17" t="s">
        <v>40</v>
      </c>
      <c r="D28" s="18">
        <v>5000</v>
      </c>
      <c r="E28" s="11"/>
      <c r="F28" s="12">
        <f>D28*E28</f>
        <v>0</v>
      </c>
      <c r="G28" s="13">
        <v>10</v>
      </c>
      <c r="H28" s="6">
        <f>D28*G28</f>
        <v>50000</v>
      </c>
    </row>
    <row r="29" spans="1:8">
      <c r="A29" s="34">
        <v>11</v>
      </c>
      <c r="B29" s="19" t="s">
        <v>66</v>
      </c>
      <c r="C29" s="17" t="s">
        <v>40</v>
      </c>
      <c r="D29" s="18">
        <v>15000</v>
      </c>
      <c r="E29" s="11"/>
      <c r="F29" s="12"/>
      <c r="G29" s="13"/>
      <c r="H29" s="6"/>
    </row>
    <row r="30" spans="1:8">
      <c r="A30" s="34">
        <v>12</v>
      </c>
      <c r="B30" s="19" t="s">
        <v>67</v>
      </c>
      <c r="C30" s="17" t="s">
        <v>68</v>
      </c>
      <c r="D30" s="18">
        <v>5000</v>
      </c>
      <c r="E30" s="11"/>
      <c r="F30" s="12"/>
      <c r="G30" s="13"/>
      <c r="H30" s="6"/>
    </row>
    <row r="31" spans="1:8">
      <c r="A31" s="34">
        <v>13</v>
      </c>
      <c r="B31" s="20" t="s">
        <v>69</v>
      </c>
      <c r="C31" s="17" t="s">
        <v>68</v>
      </c>
      <c r="D31" s="18">
        <v>5000</v>
      </c>
      <c r="E31" s="11"/>
      <c r="F31" s="12"/>
      <c r="G31" s="13"/>
      <c r="H31" s="6"/>
    </row>
    <row r="32" spans="1:8">
      <c r="A32" s="34">
        <v>14</v>
      </c>
      <c r="B32" s="20" t="s">
        <v>70</v>
      </c>
      <c r="C32" s="17" t="s">
        <v>68</v>
      </c>
      <c r="D32" s="18">
        <v>5000</v>
      </c>
      <c r="E32" s="11"/>
      <c r="F32" s="12"/>
      <c r="G32" s="13"/>
      <c r="H32" s="6"/>
    </row>
    <row r="33" spans="1:8">
      <c r="A33" s="34">
        <v>15</v>
      </c>
      <c r="B33" s="19" t="s">
        <v>41</v>
      </c>
      <c r="C33" s="17" t="s">
        <v>68</v>
      </c>
      <c r="D33" s="18">
        <v>5000</v>
      </c>
      <c r="E33" s="11"/>
      <c r="F33" s="12"/>
      <c r="G33" s="13"/>
      <c r="H33" s="6"/>
    </row>
    <row r="34" spans="1:8">
      <c r="A34" s="34">
        <v>16</v>
      </c>
      <c r="B34" s="19" t="s">
        <v>71</v>
      </c>
      <c r="C34" s="17" t="s">
        <v>40</v>
      </c>
      <c r="D34" s="18">
        <v>10000</v>
      </c>
      <c r="E34" s="11"/>
      <c r="F34" s="7"/>
      <c r="G34" s="13"/>
      <c r="H34" s="6"/>
    </row>
    <row r="35" spans="1:8" ht="15" customHeight="1">
      <c r="A35" s="23" t="s">
        <v>11</v>
      </c>
      <c r="B35" s="3" t="s">
        <v>32</v>
      </c>
      <c r="C35" s="37"/>
      <c r="D35" s="38"/>
      <c r="E35" s="26"/>
      <c r="F35" s="25">
        <f>SUM(F24:F34)</f>
        <v>0</v>
      </c>
      <c r="G35" s="59"/>
      <c r="H35" s="10">
        <f>SUM(H24:H34)</f>
        <v>50000</v>
      </c>
    </row>
    <row r="36" spans="1:8" ht="15" customHeight="1">
      <c r="A36" s="23" t="s">
        <v>12</v>
      </c>
      <c r="B36" s="3" t="s">
        <v>50</v>
      </c>
      <c r="C36" s="37"/>
      <c r="D36" s="38"/>
      <c r="E36" s="26"/>
      <c r="F36" s="10">
        <f>F23+F35</f>
        <v>0</v>
      </c>
      <c r="G36" s="26"/>
      <c r="H36" s="10">
        <f>H23+H35</f>
        <v>50000</v>
      </c>
    </row>
    <row r="37" spans="1:8">
      <c r="A37" s="34">
        <v>17</v>
      </c>
      <c r="B37" s="19" t="s">
        <v>72</v>
      </c>
      <c r="C37" s="33" t="s">
        <v>49</v>
      </c>
      <c r="D37" s="18">
        <v>40000</v>
      </c>
      <c r="E37" s="11">
        <v>0</v>
      </c>
      <c r="F37" s="42">
        <f>E37*D37</f>
        <v>0</v>
      </c>
      <c r="G37" s="11"/>
      <c r="H37" s="6"/>
    </row>
    <row r="38" spans="1:8">
      <c r="A38" s="34">
        <v>18</v>
      </c>
      <c r="B38" s="19" t="s">
        <v>73</v>
      </c>
      <c r="C38" s="33" t="s">
        <v>49</v>
      </c>
      <c r="D38" s="18">
        <v>40000</v>
      </c>
      <c r="E38" s="11">
        <v>0</v>
      </c>
      <c r="F38" s="42">
        <f t="shared" ref="F38:F39" si="3">E38*D38</f>
        <v>0</v>
      </c>
      <c r="G38" s="11"/>
      <c r="H38" s="6"/>
    </row>
    <row r="39" spans="1:8">
      <c r="A39" s="34">
        <v>19</v>
      </c>
      <c r="B39" s="19" t="s">
        <v>3</v>
      </c>
      <c r="C39" s="33" t="s">
        <v>56</v>
      </c>
      <c r="D39" s="21">
        <v>50000</v>
      </c>
      <c r="E39" s="11">
        <v>100</v>
      </c>
      <c r="F39" s="42">
        <f t="shared" si="3"/>
        <v>5000000</v>
      </c>
      <c r="G39" s="11">
        <v>2100</v>
      </c>
      <c r="H39" s="6">
        <f>D39*G39</f>
        <v>105000000</v>
      </c>
    </row>
    <row r="40" spans="1:8">
      <c r="A40" s="34">
        <v>20</v>
      </c>
      <c r="B40" s="19" t="s">
        <v>74</v>
      </c>
      <c r="C40" s="33" t="s">
        <v>56</v>
      </c>
      <c r="D40" s="21">
        <v>20000</v>
      </c>
      <c r="E40" s="11"/>
      <c r="F40" s="42">
        <f>D40*E40</f>
        <v>0</v>
      </c>
      <c r="G40" s="11">
        <v>10</v>
      </c>
      <c r="H40" s="6">
        <f>D40*G40</f>
        <v>200000</v>
      </c>
    </row>
    <row r="41" spans="1:8" ht="15" customHeight="1">
      <c r="A41" s="23" t="s">
        <v>13</v>
      </c>
      <c r="B41" s="3" t="s">
        <v>0</v>
      </c>
      <c r="C41" s="37"/>
      <c r="D41" s="38"/>
      <c r="E41" s="60"/>
      <c r="F41" s="43">
        <f>SUM(F37:F40)</f>
        <v>5000000</v>
      </c>
      <c r="G41" s="60"/>
      <c r="H41" s="10">
        <f>SUM(H37:H40)</f>
        <v>105200000</v>
      </c>
    </row>
    <row r="42" spans="1:8">
      <c r="A42" s="34">
        <v>21</v>
      </c>
      <c r="B42" s="19" t="s">
        <v>75</v>
      </c>
      <c r="C42" s="33" t="s">
        <v>42</v>
      </c>
      <c r="D42" s="18">
        <v>2000</v>
      </c>
      <c r="E42" s="72"/>
      <c r="F42" s="42">
        <f>D42*E42</f>
        <v>0</v>
      </c>
      <c r="G42" s="75"/>
      <c r="H42" s="76"/>
    </row>
    <row r="43" spans="1:8">
      <c r="A43" s="34">
        <v>22</v>
      </c>
      <c r="B43" s="19" t="s">
        <v>76</v>
      </c>
      <c r="C43" s="33" t="s">
        <v>42</v>
      </c>
      <c r="D43" s="18">
        <v>2000</v>
      </c>
      <c r="E43" s="11"/>
      <c r="F43" s="42"/>
      <c r="G43" s="71">
        <v>1170.316</v>
      </c>
      <c r="H43" s="6">
        <f>D42*G43</f>
        <v>2340632</v>
      </c>
    </row>
    <row r="44" spans="1:8">
      <c r="A44" s="34">
        <v>23</v>
      </c>
      <c r="B44" s="19" t="s">
        <v>77</v>
      </c>
      <c r="C44" s="33" t="s">
        <v>42</v>
      </c>
      <c r="D44" s="18">
        <v>2000</v>
      </c>
      <c r="E44" s="11"/>
      <c r="F44" s="42"/>
      <c r="G44" s="11"/>
      <c r="H44" s="6"/>
    </row>
    <row r="45" spans="1:8">
      <c r="A45" s="34">
        <v>24</v>
      </c>
      <c r="B45" s="19" t="s">
        <v>78</v>
      </c>
      <c r="C45" s="33" t="s">
        <v>79</v>
      </c>
      <c r="D45" s="21">
        <v>350000</v>
      </c>
      <c r="E45" s="11"/>
      <c r="F45" s="42"/>
      <c r="G45" s="11"/>
      <c r="H45" s="6"/>
    </row>
    <row r="46" spans="1:8" ht="15" customHeight="1">
      <c r="A46" s="23" t="s">
        <v>14</v>
      </c>
      <c r="B46" s="3" t="s">
        <v>33</v>
      </c>
      <c r="C46" s="37"/>
      <c r="D46" s="38"/>
      <c r="E46" s="9"/>
      <c r="F46" s="25">
        <f>SUM(F42:F45)</f>
        <v>0</v>
      </c>
      <c r="G46" s="61"/>
      <c r="H46" s="44">
        <f>SUM(H43:H45)</f>
        <v>2340632</v>
      </c>
    </row>
    <row r="47" spans="1:8" ht="15" customHeight="1">
      <c r="A47" s="23" t="s">
        <v>15</v>
      </c>
      <c r="B47" s="3" t="s">
        <v>51</v>
      </c>
      <c r="C47" s="37"/>
      <c r="D47" s="38"/>
      <c r="E47" s="37"/>
      <c r="F47" s="10">
        <f>F20+F36+F41+F46</f>
        <v>5000000</v>
      </c>
      <c r="G47" s="59"/>
      <c r="H47" s="10">
        <f>H20+H36+H41+H46</f>
        <v>109540632</v>
      </c>
    </row>
    <row r="48" spans="1:8" ht="25.5">
      <c r="A48" s="52">
        <v>25</v>
      </c>
      <c r="B48" s="53" t="s">
        <v>43</v>
      </c>
      <c r="C48" s="52" t="s">
        <v>40</v>
      </c>
      <c r="D48" s="54">
        <v>25000</v>
      </c>
      <c r="E48" s="62"/>
      <c r="F48" s="55"/>
      <c r="G48" s="62"/>
      <c r="H48" s="56"/>
    </row>
    <row r="49" spans="1:8" ht="38.25">
      <c r="A49" s="52">
        <v>26</v>
      </c>
      <c r="B49" s="57" t="s">
        <v>80</v>
      </c>
      <c r="C49" s="52" t="s">
        <v>40</v>
      </c>
      <c r="D49" s="54">
        <v>60000</v>
      </c>
      <c r="E49" s="62"/>
      <c r="F49" s="55"/>
      <c r="G49" s="62"/>
      <c r="H49" s="56"/>
    </row>
    <row r="50" spans="1:8" ht="55.5" customHeight="1">
      <c r="A50" s="52">
        <v>27</v>
      </c>
      <c r="B50" s="57" t="s">
        <v>81</v>
      </c>
      <c r="C50" s="52" t="s">
        <v>40</v>
      </c>
      <c r="D50" s="54">
        <v>65000</v>
      </c>
      <c r="E50" s="62"/>
      <c r="F50" s="55"/>
      <c r="G50" s="62"/>
      <c r="H50" s="56"/>
    </row>
    <row r="51" spans="1:8" ht="38.25">
      <c r="A51" s="52">
        <v>28</v>
      </c>
      <c r="B51" s="57" t="s">
        <v>82</v>
      </c>
      <c r="C51" s="52" t="s">
        <v>40</v>
      </c>
      <c r="D51" s="54">
        <v>60000</v>
      </c>
      <c r="E51" s="62"/>
      <c r="F51" s="55"/>
      <c r="G51" s="62"/>
      <c r="H51" s="56"/>
    </row>
    <row r="52" spans="1:8" ht="54.75" customHeight="1">
      <c r="A52" s="52">
        <v>29</v>
      </c>
      <c r="B52" s="57" t="s">
        <v>83</v>
      </c>
      <c r="C52" s="52" t="s">
        <v>40</v>
      </c>
      <c r="D52" s="54">
        <v>65000</v>
      </c>
      <c r="E52" s="62"/>
      <c r="F52" s="55"/>
      <c r="G52" s="62"/>
      <c r="H52" s="56"/>
    </row>
    <row r="53" spans="1:8" ht="38.25">
      <c r="A53" s="52">
        <v>30</v>
      </c>
      <c r="B53" s="57" t="s">
        <v>84</v>
      </c>
      <c r="C53" s="52" t="s">
        <v>40</v>
      </c>
      <c r="D53" s="54">
        <v>60000</v>
      </c>
      <c r="E53" s="62"/>
      <c r="F53" s="55"/>
      <c r="G53" s="62"/>
      <c r="H53" s="56"/>
    </row>
    <row r="54" spans="1:8">
      <c r="A54" s="52">
        <v>31</v>
      </c>
      <c r="B54" s="58" t="s">
        <v>85</v>
      </c>
      <c r="C54" s="52" t="s">
        <v>40</v>
      </c>
      <c r="D54" s="54">
        <v>20000</v>
      </c>
      <c r="E54" s="62"/>
      <c r="F54" s="55"/>
      <c r="G54" s="62"/>
      <c r="H54" s="56"/>
    </row>
    <row r="55" spans="1:8" ht="38.25" hidden="1">
      <c r="A55" s="52">
        <v>32</v>
      </c>
      <c r="B55" s="53" t="s">
        <v>86</v>
      </c>
      <c r="C55" s="52" t="s">
        <v>40</v>
      </c>
      <c r="D55" s="54">
        <v>60000</v>
      </c>
      <c r="E55" s="62"/>
      <c r="F55" s="55"/>
      <c r="G55" s="62"/>
      <c r="H55" s="56"/>
    </row>
    <row r="56" spans="1:8" ht="38.25">
      <c r="A56" s="52">
        <v>32</v>
      </c>
      <c r="B56" s="53" t="s">
        <v>86</v>
      </c>
      <c r="C56" s="52" t="s">
        <v>40</v>
      </c>
      <c r="D56" s="54">
        <v>60000</v>
      </c>
      <c r="E56" s="62"/>
      <c r="F56" s="55">
        <f>D56*E56</f>
        <v>0</v>
      </c>
      <c r="G56" s="62">
        <v>10</v>
      </c>
      <c r="H56" s="56">
        <f>D56*G56</f>
        <v>600000</v>
      </c>
    </row>
    <row r="57" spans="1:8">
      <c r="A57" s="15">
        <v>33</v>
      </c>
      <c r="B57" s="5" t="s">
        <v>87</v>
      </c>
      <c r="C57" s="15" t="s">
        <v>68</v>
      </c>
      <c r="D57" s="22">
        <v>45000</v>
      </c>
      <c r="E57" s="11"/>
      <c r="F57" s="12"/>
      <c r="G57" s="11"/>
      <c r="H57" s="12"/>
    </row>
    <row r="58" spans="1:8">
      <c r="A58" s="15">
        <v>34</v>
      </c>
      <c r="B58" s="5" t="s">
        <v>88</v>
      </c>
      <c r="C58" s="15" t="s">
        <v>68</v>
      </c>
      <c r="D58" s="22">
        <v>45000</v>
      </c>
      <c r="E58" s="11"/>
      <c r="F58" s="12"/>
      <c r="G58" s="11"/>
      <c r="H58" s="12"/>
    </row>
    <row r="59" spans="1:8" ht="14.25" customHeight="1">
      <c r="A59" s="34">
        <v>35</v>
      </c>
      <c r="B59" s="5" t="s">
        <v>89</v>
      </c>
      <c r="C59" s="34" t="s">
        <v>68</v>
      </c>
      <c r="D59" s="18">
        <v>45000</v>
      </c>
      <c r="E59" s="11"/>
      <c r="F59" s="12"/>
      <c r="G59" s="11"/>
      <c r="H59" s="12"/>
    </row>
    <row r="60" spans="1:8">
      <c r="A60" s="34">
        <v>36</v>
      </c>
      <c r="B60" s="20" t="s">
        <v>90</v>
      </c>
      <c r="C60" s="34" t="s">
        <v>40</v>
      </c>
      <c r="D60" s="18">
        <v>80000</v>
      </c>
      <c r="E60" s="11"/>
      <c r="F60" s="8"/>
      <c r="G60" s="11"/>
      <c r="H60" s="14"/>
    </row>
    <row r="61" spans="1:8">
      <c r="A61" s="34">
        <v>37</v>
      </c>
      <c r="B61" s="20" t="s">
        <v>91</v>
      </c>
      <c r="C61" s="34" t="s">
        <v>40</v>
      </c>
      <c r="D61" s="18">
        <v>1200</v>
      </c>
      <c r="E61" s="11"/>
      <c r="F61" s="8"/>
      <c r="G61" s="11"/>
      <c r="H61" s="14"/>
    </row>
    <row r="62" spans="1:8">
      <c r="A62" s="34">
        <v>38</v>
      </c>
      <c r="B62" s="20" t="s">
        <v>103</v>
      </c>
      <c r="C62" s="34" t="s">
        <v>40</v>
      </c>
      <c r="D62" s="18">
        <v>18750</v>
      </c>
      <c r="E62" s="11"/>
      <c r="F62" s="8"/>
      <c r="G62" s="11"/>
      <c r="H62" s="14"/>
    </row>
    <row r="63" spans="1:8">
      <c r="A63" s="34">
        <v>39</v>
      </c>
      <c r="B63" s="20" t="s">
        <v>104</v>
      </c>
      <c r="C63" s="34" t="s">
        <v>40</v>
      </c>
      <c r="D63" s="18">
        <v>18750</v>
      </c>
      <c r="E63" s="11"/>
      <c r="F63" s="8"/>
      <c r="G63" s="11"/>
      <c r="H63" s="14"/>
    </row>
    <row r="64" spans="1:8">
      <c r="A64" s="34">
        <v>40</v>
      </c>
      <c r="B64" s="20" t="s">
        <v>102</v>
      </c>
      <c r="C64" s="34" t="s">
        <v>40</v>
      </c>
      <c r="D64" s="18">
        <v>3000</v>
      </c>
      <c r="E64" s="11"/>
      <c r="F64" s="8"/>
      <c r="G64" s="11"/>
      <c r="H64" s="29"/>
    </row>
    <row r="65" spans="1:10" ht="15" customHeight="1">
      <c r="A65" s="23" t="s">
        <v>16</v>
      </c>
      <c r="B65" s="4" t="s">
        <v>34</v>
      </c>
      <c r="C65" s="39"/>
      <c r="D65" s="40"/>
      <c r="E65" s="73"/>
      <c r="F65" s="25">
        <f>SUM(F48:F64)</f>
        <v>0</v>
      </c>
      <c r="G65" s="63"/>
      <c r="H65" s="44">
        <f>SUM(H48:H64)</f>
        <v>600000</v>
      </c>
    </row>
    <row r="66" spans="1:10" ht="12.75" customHeight="1">
      <c r="A66" s="34">
        <v>41</v>
      </c>
      <c r="B66" s="19" t="s">
        <v>92</v>
      </c>
      <c r="C66" s="33" t="s">
        <v>93</v>
      </c>
      <c r="D66" s="21">
        <v>250000</v>
      </c>
      <c r="E66" s="11">
        <v>0</v>
      </c>
      <c r="F66" s="12">
        <f>D66*E66</f>
        <v>0</v>
      </c>
      <c r="G66" s="11">
        <v>0</v>
      </c>
      <c r="H66" s="12">
        <f>D66*G66</f>
        <v>0</v>
      </c>
    </row>
    <row r="67" spans="1:10" s="31" customFormat="1">
      <c r="A67" s="34">
        <v>42</v>
      </c>
      <c r="B67" s="20" t="s">
        <v>94</v>
      </c>
      <c r="C67" s="33" t="s">
        <v>93</v>
      </c>
      <c r="D67" s="21">
        <v>25000</v>
      </c>
      <c r="E67" s="11">
        <v>0</v>
      </c>
      <c r="F67" s="12">
        <f t="shared" ref="F67:F72" si="4">D67*E67</f>
        <v>0</v>
      </c>
      <c r="G67" s="11">
        <v>0</v>
      </c>
      <c r="H67" s="12">
        <f t="shared" ref="H67" si="5">D67*G67</f>
        <v>0</v>
      </c>
    </row>
    <row r="68" spans="1:10" ht="28.5">
      <c r="A68" s="34">
        <v>43</v>
      </c>
      <c r="B68" s="5" t="s">
        <v>44</v>
      </c>
      <c r="C68" s="33" t="s">
        <v>45</v>
      </c>
      <c r="D68" s="21">
        <v>450000</v>
      </c>
      <c r="E68" s="11">
        <v>0</v>
      </c>
      <c r="F68" s="12">
        <f t="shared" si="4"/>
        <v>0</v>
      </c>
      <c r="G68" s="11"/>
      <c r="H68" s="12"/>
    </row>
    <row r="69" spans="1:10">
      <c r="A69" s="34">
        <v>44</v>
      </c>
      <c r="B69" s="5" t="s">
        <v>46</v>
      </c>
      <c r="C69" s="33" t="s">
        <v>45</v>
      </c>
      <c r="D69" s="21">
        <v>450000</v>
      </c>
      <c r="E69" s="11">
        <v>0</v>
      </c>
      <c r="F69" s="12">
        <f t="shared" si="4"/>
        <v>0</v>
      </c>
      <c r="G69" s="11"/>
      <c r="H69" s="12"/>
    </row>
    <row r="70" spans="1:10">
      <c r="A70" s="34">
        <v>45</v>
      </c>
      <c r="B70" s="5" t="s">
        <v>48</v>
      </c>
      <c r="C70" s="33" t="s">
        <v>95</v>
      </c>
      <c r="D70" s="21">
        <v>200000</v>
      </c>
      <c r="E70" s="11">
        <v>0</v>
      </c>
      <c r="F70" s="12">
        <f t="shared" si="4"/>
        <v>0</v>
      </c>
      <c r="G70" s="11"/>
      <c r="H70" s="12"/>
    </row>
    <row r="71" spans="1:10">
      <c r="A71" s="34">
        <v>46</v>
      </c>
      <c r="B71" s="5" t="s">
        <v>47</v>
      </c>
      <c r="C71" s="33" t="s">
        <v>39</v>
      </c>
      <c r="D71" s="21">
        <v>119500</v>
      </c>
      <c r="E71" s="11">
        <v>0</v>
      </c>
      <c r="F71" s="12">
        <f t="shared" si="4"/>
        <v>0</v>
      </c>
      <c r="G71" s="11"/>
      <c r="H71" s="12"/>
    </row>
    <row r="72" spans="1:10">
      <c r="A72" s="34">
        <v>47</v>
      </c>
      <c r="B72" s="19" t="s">
        <v>7</v>
      </c>
      <c r="C72" s="33" t="s">
        <v>45</v>
      </c>
      <c r="D72" s="18">
        <v>1200000</v>
      </c>
      <c r="E72" s="11">
        <v>1</v>
      </c>
      <c r="F72" s="8">
        <f t="shared" si="4"/>
        <v>1200000</v>
      </c>
      <c r="G72" s="11">
        <v>10</v>
      </c>
      <c r="H72" s="14">
        <f>D72*G72</f>
        <v>12000000</v>
      </c>
    </row>
    <row r="73" spans="1:10" ht="15" customHeight="1">
      <c r="A73" s="23" t="s">
        <v>17</v>
      </c>
      <c r="B73" s="3" t="s">
        <v>35</v>
      </c>
      <c r="C73" s="37"/>
      <c r="D73" s="38"/>
      <c r="E73" s="64"/>
      <c r="F73" s="44">
        <f>SUM(F66:F72)</f>
        <v>1200000</v>
      </c>
      <c r="G73" s="64"/>
      <c r="H73" s="44">
        <f>SUM(H66:H72)</f>
        <v>12000000</v>
      </c>
    </row>
    <row r="74" spans="1:10" ht="15" customHeight="1">
      <c r="A74" s="23" t="s">
        <v>18</v>
      </c>
      <c r="B74" s="3" t="s">
        <v>52</v>
      </c>
      <c r="C74" s="37"/>
      <c r="D74" s="38"/>
      <c r="E74" s="73"/>
      <c r="F74" s="45">
        <f>F65+F73</f>
        <v>1200000</v>
      </c>
      <c r="G74" s="65"/>
      <c r="H74" s="45">
        <f>H65+H73</f>
        <v>12600000</v>
      </c>
    </row>
    <row r="75" spans="1:10" ht="15" customHeight="1">
      <c r="A75" s="23" t="s">
        <v>19</v>
      </c>
      <c r="B75" s="3" t="s">
        <v>53</v>
      </c>
      <c r="C75" s="37"/>
      <c r="D75" s="38"/>
      <c r="E75" s="73"/>
      <c r="F75" s="45">
        <f>F47+F74</f>
        <v>6200000</v>
      </c>
      <c r="G75" s="65"/>
      <c r="H75" s="45">
        <f>H47+H74</f>
        <v>122140632</v>
      </c>
    </row>
    <row r="76" spans="1:10" ht="15">
      <c r="A76" s="28" t="s">
        <v>20</v>
      </c>
      <c r="B76" s="4" t="s">
        <v>96</v>
      </c>
      <c r="C76" s="27" t="s">
        <v>39</v>
      </c>
      <c r="D76" s="38"/>
      <c r="E76" s="73"/>
      <c r="F76" s="45">
        <v>0</v>
      </c>
      <c r="G76" s="63"/>
      <c r="H76" s="45">
        <v>0</v>
      </c>
    </row>
    <row r="77" spans="1:10" ht="15">
      <c r="A77" s="23" t="s">
        <v>21</v>
      </c>
      <c r="B77" s="3" t="s">
        <v>8</v>
      </c>
      <c r="C77" s="27" t="s">
        <v>39</v>
      </c>
      <c r="D77" s="38"/>
      <c r="E77" s="73"/>
      <c r="F77" s="45">
        <f>F75*0.1</f>
        <v>620000</v>
      </c>
      <c r="G77" s="65"/>
      <c r="H77" s="45">
        <f>H75*0.1</f>
        <v>12214063.200000001</v>
      </c>
    </row>
    <row r="78" spans="1:10" ht="15" customHeight="1">
      <c r="A78" s="23" t="s">
        <v>22</v>
      </c>
      <c r="B78" s="3" t="s">
        <v>100</v>
      </c>
      <c r="C78" s="27" t="s">
        <v>39</v>
      </c>
      <c r="D78" s="38"/>
      <c r="E78" s="73"/>
      <c r="F78" s="45">
        <f>SUM(F75:F77)</f>
        <v>6820000</v>
      </c>
      <c r="G78" s="65"/>
      <c r="H78" s="45">
        <f>SUM(H75:H77)</f>
        <v>134354695.19999999</v>
      </c>
      <c r="J78" s="36"/>
    </row>
    <row r="79" spans="1:10" s="51" customFormat="1" ht="15" customHeight="1">
      <c r="A79" s="46"/>
      <c r="B79" s="47"/>
      <c r="C79" s="48"/>
      <c r="D79" s="49"/>
      <c r="E79" s="74"/>
      <c r="F79" s="50"/>
      <c r="G79" s="66"/>
      <c r="H79" s="50"/>
    </row>
    <row r="80" spans="1:10" ht="15">
      <c r="B80" s="2" t="s">
        <v>4</v>
      </c>
      <c r="J80" s="36"/>
    </row>
    <row r="81" spans="1:12">
      <c r="B81" t="s">
        <v>54</v>
      </c>
      <c r="D81" s="85" t="s">
        <v>105</v>
      </c>
      <c r="E81" s="85"/>
      <c r="F81" s="79" t="s">
        <v>109</v>
      </c>
      <c r="G81" s="79"/>
    </row>
    <row r="82" spans="1:12">
      <c r="B82" t="s">
        <v>99</v>
      </c>
      <c r="D82" s="85" t="s">
        <v>105</v>
      </c>
      <c r="E82" s="85"/>
      <c r="F82" s="79" t="s">
        <v>110</v>
      </c>
      <c r="G82" s="79"/>
    </row>
    <row r="83" spans="1:12" s="31" customFormat="1" ht="28.5" customHeight="1">
      <c r="A83" s="30"/>
      <c r="B83" s="86" t="s">
        <v>101</v>
      </c>
      <c r="C83" s="86"/>
      <c r="D83" s="85" t="s">
        <v>105</v>
      </c>
      <c r="E83" s="85"/>
      <c r="F83" s="80" t="s">
        <v>111</v>
      </c>
      <c r="G83" s="80"/>
    </row>
    <row r="84" spans="1:12" ht="15">
      <c r="B84" s="2" t="s">
        <v>1</v>
      </c>
      <c r="D84" s="85"/>
      <c r="E84" s="85"/>
    </row>
    <row r="85" spans="1:12">
      <c r="B85" t="s">
        <v>107</v>
      </c>
      <c r="D85" s="85" t="s">
        <v>105</v>
      </c>
      <c r="E85" s="85"/>
      <c r="F85" s="79" t="s">
        <v>112</v>
      </c>
      <c r="G85" s="79"/>
    </row>
    <row r="86" spans="1:12" ht="15">
      <c r="B86" s="2" t="s">
        <v>2</v>
      </c>
      <c r="D86" s="85"/>
      <c r="E86" s="85"/>
    </row>
    <row r="87" spans="1:12">
      <c r="B87" t="s">
        <v>29</v>
      </c>
      <c r="D87" s="85" t="s">
        <v>105</v>
      </c>
      <c r="E87" s="85"/>
      <c r="F87" s="79" t="s">
        <v>113</v>
      </c>
      <c r="G87" s="79"/>
    </row>
    <row r="88" spans="1:12">
      <c r="B88" t="s">
        <v>106</v>
      </c>
      <c r="D88" s="85" t="s">
        <v>105</v>
      </c>
      <c r="E88" s="85"/>
      <c r="F88" t="s">
        <v>114</v>
      </c>
      <c r="G88"/>
      <c r="L88" s="36"/>
    </row>
    <row r="89" spans="1:12" ht="16.5" customHeight="1"/>
  </sheetData>
  <mergeCells count="27">
    <mergeCell ref="D88:E88"/>
    <mergeCell ref="D84:E84"/>
    <mergeCell ref="D85:E85"/>
    <mergeCell ref="F85:G85"/>
    <mergeCell ref="D86:E86"/>
    <mergeCell ref="D87:E87"/>
    <mergeCell ref="F87:G87"/>
    <mergeCell ref="D81:E81"/>
    <mergeCell ref="F81:G81"/>
    <mergeCell ref="D82:E82"/>
    <mergeCell ref="F82:G82"/>
    <mergeCell ref="B83:C83"/>
    <mergeCell ref="D83:E83"/>
    <mergeCell ref="F83:G83"/>
    <mergeCell ref="A11:H11"/>
    <mergeCell ref="A13:A14"/>
    <mergeCell ref="B13:B14"/>
    <mergeCell ref="C13:C14"/>
    <mergeCell ref="D13:D14"/>
    <mergeCell ref="E13:F13"/>
    <mergeCell ref="G13:H13"/>
    <mergeCell ref="A1:H1"/>
    <mergeCell ref="A2:H2"/>
    <mergeCell ref="A3:H3"/>
    <mergeCell ref="B5:H5"/>
    <mergeCell ref="B7:H7"/>
    <mergeCell ref="A9:H9"/>
  </mergeCells>
  <printOptions horizontalCentered="1"/>
  <pageMargins left="0.78740157480314965" right="0.78740157480314965" top="1.1811023622047245" bottom="0.59055118110236227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2023.10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2023-09-18T05:34:50Z</cp:lastPrinted>
  <dcterms:created xsi:type="dcterms:W3CDTF">2014-01-15T06:30:10Z</dcterms:created>
  <dcterms:modified xsi:type="dcterms:W3CDTF">2023-10-18T03:05:03Z</dcterms:modified>
</cp:coreProperties>
</file>