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673756A9-D368-4625-8A8C-2547322CA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'10_sar'!$8:$9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" i="9" l="1"/>
  <c r="K58" i="9"/>
  <c r="L58" i="9" s="1"/>
  <c r="L60" i="9" s="1"/>
  <c r="K59" i="9"/>
  <c r="H117" i="9" l="1"/>
  <c r="H107" i="9"/>
  <c r="H108" i="9"/>
  <c r="H106" i="9"/>
  <c r="H103" i="9"/>
  <c r="H102" i="9"/>
  <c r="H104" i="9" s="1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75" i="9"/>
  <c r="H69" i="9"/>
  <c r="H70" i="9"/>
  <c r="H71" i="9"/>
  <c r="H72" i="9"/>
  <c r="H68" i="9"/>
  <c r="H63" i="9"/>
  <c r="H64" i="9"/>
  <c r="H65" i="9"/>
  <c r="H66" i="9"/>
  <c r="H62" i="9"/>
  <c r="H67" i="9" s="1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36" i="9"/>
  <c r="H30" i="9"/>
  <c r="H31" i="9"/>
  <c r="H32" i="9"/>
  <c r="H33" i="9"/>
  <c r="H34" i="9"/>
  <c r="H29" i="9"/>
  <c r="H18" i="9"/>
  <c r="H19" i="9"/>
  <c r="H20" i="9"/>
  <c r="H21" i="9"/>
  <c r="H22" i="9"/>
  <c r="H23" i="9"/>
  <c r="H24" i="9"/>
  <c r="H25" i="9"/>
  <c r="H26" i="9"/>
  <c r="H27" i="9"/>
  <c r="H17" i="9"/>
  <c r="H12" i="9"/>
  <c r="H13" i="9"/>
  <c r="H14" i="9"/>
  <c r="H15" i="9"/>
  <c r="H11" i="9"/>
  <c r="H109" i="9" l="1"/>
  <c r="H73" i="9"/>
  <c r="H16" i="9"/>
  <c r="H57" i="9"/>
  <c r="H101" i="9"/>
  <c r="H28" i="9"/>
  <c r="H35" i="9"/>
  <c r="H61" i="9" s="1"/>
  <c r="H74" i="9" s="1"/>
  <c r="H105" i="9"/>
  <c r="H118" i="9"/>
  <c r="J68" i="9"/>
  <c r="H120" i="9" l="1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H121" i="9" l="1"/>
  <c r="H122" i="9" s="1"/>
  <c r="L114" i="9"/>
  <c r="L115" i="9"/>
  <c r="L110" i="9"/>
  <c r="L113" i="9" l="1"/>
  <c r="L112" i="9"/>
  <c r="L111" i="9"/>
  <c r="J69" i="9" l="1"/>
  <c r="L56" i="9" l="1"/>
  <c r="L55" i="9"/>
  <c r="L54" i="9"/>
  <c r="L53" i="9"/>
  <c r="L43" i="9"/>
  <c r="L42" i="9"/>
  <c r="L41" i="9"/>
  <c r="L38" i="9"/>
  <c r="L37" i="9"/>
  <c r="K26" i="9"/>
  <c r="K25" i="9"/>
  <c r="K24" i="9"/>
  <c r="K23" i="9"/>
  <c r="K22" i="9"/>
  <c r="K21" i="9"/>
  <c r="K20" i="9"/>
  <c r="K69" i="9"/>
  <c r="K70" i="9"/>
  <c r="K71" i="9"/>
  <c r="K72" i="9"/>
  <c r="K68" i="9"/>
  <c r="L51" i="9"/>
  <c r="L52" i="9"/>
  <c r="K30" i="9"/>
  <c r="K31" i="9"/>
  <c r="K32" i="9"/>
  <c r="K33" i="9"/>
  <c r="K34" i="9"/>
  <c r="K29" i="9"/>
  <c r="K18" i="9"/>
  <c r="K19" i="9"/>
  <c r="K27" i="9"/>
  <c r="K17" i="9"/>
  <c r="L31" i="9" l="1"/>
  <c r="L29" i="9"/>
  <c r="L30" i="9"/>
  <c r="L33" i="9"/>
  <c r="L32" i="9"/>
  <c r="L25" i="9"/>
  <c r="L17" i="9"/>
  <c r="L27" i="9"/>
  <c r="L72" i="9"/>
  <c r="L22" i="9"/>
  <c r="L23" i="9"/>
  <c r="L21" i="9"/>
  <c r="L20" i="9"/>
  <c r="L36" i="9"/>
  <c r="L19" i="9"/>
  <c r="L40" i="9"/>
  <c r="L39" i="9"/>
  <c r="L26" i="9"/>
  <c r="L24" i="9"/>
  <c r="L70" i="9"/>
  <c r="L68" i="9"/>
  <c r="L48" i="9"/>
  <c r="L34" i="9"/>
  <c r="L50" i="9"/>
  <c r="L69" i="9"/>
  <c r="L71" i="9"/>
  <c r="L49" i="9"/>
  <c r="L47" i="9"/>
  <c r="L46" i="9"/>
  <c r="L44" i="9"/>
  <c r="L45" i="9"/>
  <c r="L18" i="9"/>
  <c r="L35" i="9" l="1"/>
  <c r="L28" i="9"/>
  <c r="L57" i="9"/>
  <c r="L61" i="9" l="1"/>
  <c r="K116" i="9"/>
  <c r="K108" i="9"/>
  <c r="J108" i="9"/>
  <c r="K107" i="9"/>
  <c r="J107" i="9"/>
  <c r="K106" i="9"/>
  <c r="J106" i="9"/>
  <c r="K103" i="9"/>
  <c r="J103" i="9"/>
  <c r="K102" i="9"/>
  <c r="J102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B76" i="9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K75" i="9"/>
  <c r="J75" i="9"/>
  <c r="J72" i="9"/>
  <c r="J71" i="9"/>
  <c r="J70" i="9"/>
  <c r="K66" i="9"/>
  <c r="J66" i="9"/>
  <c r="K65" i="9"/>
  <c r="J65" i="9"/>
  <c r="K64" i="9"/>
  <c r="J64" i="9"/>
  <c r="K63" i="9"/>
  <c r="J63" i="9"/>
  <c r="K62" i="9"/>
  <c r="J62" i="9"/>
  <c r="J59" i="9"/>
  <c r="J58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4" i="9"/>
  <c r="J33" i="9"/>
  <c r="J32" i="9"/>
  <c r="J31" i="9"/>
  <c r="J30" i="9"/>
  <c r="J29" i="9"/>
  <c r="J27" i="9"/>
  <c r="J26" i="9"/>
  <c r="J25" i="9"/>
  <c r="J24" i="9"/>
  <c r="J23" i="9"/>
  <c r="J22" i="9"/>
  <c r="J21" i="9"/>
  <c r="J20" i="9"/>
  <c r="J19" i="9"/>
  <c r="J18" i="9"/>
  <c r="J17" i="9"/>
  <c r="K15" i="9"/>
  <c r="J15" i="9"/>
  <c r="K14" i="9"/>
  <c r="J14" i="9"/>
  <c r="K13" i="9"/>
  <c r="J13" i="9"/>
  <c r="K12" i="9"/>
  <c r="J12" i="9"/>
  <c r="K11" i="9"/>
  <c r="J11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L88" i="9" l="1"/>
  <c r="L89" i="9"/>
  <c r="L91" i="9"/>
  <c r="L90" i="9"/>
  <c r="L97" i="9"/>
  <c r="L75" i="9"/>
  <c r="L87" i="9"/>
  <c r="L93" i="9"/>
  <c r="L99" i="9"/>
  <c r="L76" i="9"/>
  <c r="L82" i="9"/>
  <c r="L100" i="9"/>
  <c r="L102" i="9"/>
  <c r="L78" i="9"/>
  <c r="L96" i="9"/>
  <c r="L92" i="9"/>
  <c r="L86" i="9"/>
  <c r="L85" i="9"/>
  <c r="L81" i="9"/>
  <c r="L80" i="9"/>
  <c r="L98" i="9"/>
  <c r="L94" i="9"/>
  <c r="L95" i="9"/>
  <c r="J104" i="9"/>
  <c r="L84" i="9"/>
  <c r="L83" i="9"/>
  <c r="J60" i="9"/>
  <c r="L103" i="9"/>
  <c r="L79" i="9"/>
  <c r="L66" i="9"/>
  <c r="L107" i="9"/>
  <c r="L12" i="9"/>
  <c r="L13" i="9"/>
  <c r="J109" i="9"/>
  <c r="L63" i="9"/>
  <c r="L14" i="9"/>
  <c r="L65" i="9"/>
  <c r="L108" i="9"/>
  <c r="L116" i="9"/>
  <c r="L106" i="9"/>
  <c r="L64" i="9"/>
  <c r="L62" i="9"/>
  <c r="L15" i="9"/>
  <c r="L11" i="9"/>
  <c r="J73" i="9"/>
  <c r="J28" i="9"/>
  <c r="J35" i="9"/>
  <c r="J57" i="9"/>
  <c r="J117" i="9"/>
  <c r="J101" i="9"/>
  <c r="J67" i="9"/>
  <c r="J16" i="9"/>
  <c r="L73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L104" i="9" l="1"/>
  <c r="J105" i="9"/>
  <c r="J118" i="9" s="1"/>
  <c r="L101" i="9"/>
  <c r="J61" i="9"/>
  <c r="J74" i="9" s="1"/>
  <c r="L16" i="9"/>
  <c r="L67" i="9"/>
  <c r="L117" i="9"/>
  <c r="L109" i="9"/>
  <c r="J110" i="8"/>
  <c r="L118" i="8"/>
  <c r="J61" i="8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74" i="9" l="1"/>
  <c r="L105" i="9"/>
  <c r="J120" i="9"/>
  <c r="J121" i="9" s="1"/>
  <c r="J122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18" i="9" l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0" i="9" l="1"/>
  <c r="L121" i="9"/>
  <c r="L121" i="7"/>
  <c r="L122" i="7" s="1"/>
  <c r="L123" i="7" s="1"/>
  <c r="J121" i="7"/>
  <c r="J122" i="7" s="1"/>
  <c r="J123" i="7" s="1"/>
  <c r="J122" i="6"/>
  <c r="J123" i="6" s="1"/>
  <c r="L122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<sst xmlns="http://schemas.openxmlformats.org/spreadsheetml/2006/main" count="949" uniqueCount="175">
  <si>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</si>
  <si>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</si>
  <si>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</si>
  <si>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</si>
  <si>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</si>
  <si>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</si>
  <si>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</si>
  <si>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</si>
  <si>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</si>
  <si>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</si>
  <si>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</si>
  <si>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</si>
  <si>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</si>
  <si>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</si>
  <si>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</si>
  <si>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</si>
  <si>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</si>
  <si>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</si>
  <si>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</si>
  <si>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</si>
  <si>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</si>
  <si>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</si>
  <si>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</si>
  <si>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</si>
  <si>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</si>
  <si>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</si>
  <si>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</si>
  <si>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</si>
  <si>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</si>
  <si>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</si>
  <si>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</si>
  <si>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</si>
  <si>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</si>
  <si>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</si>
  <si>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</si>
  <si>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</si>
  <si>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</si>
  <si>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</si>
  <si>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</si>
  <si>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</si>
  <si>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</si>
  <si>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</si>
  <si>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</si>
  <si>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</si>
  <si>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</si>
  <si>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</si>
  <si>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</si>
  <si>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</si>
  <si>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</si>
  <si>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</si>
  <si>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</si>
  <si>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</si>
  <si>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</si>
  <si>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</si>
  <si>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</si>
  <si>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</si>
  <si>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</si>
  <si>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</si>
  <si>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</si>
  <si>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</si>
  <si>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</si>
  <si>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</si>
  <si>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</si>
  <si>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</si>
  <si>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</si>
  <si>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</si>
  <si>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</si>
  <si>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</si>
  <si>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</si>
  <si>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</si>
  <si>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</si>
  <si>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</si>
  <si>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</si>
  <si>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</si>
  <si>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</si>
  <si>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</si>
  <si>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</si>
  <si>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</si>
  <si>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</si>
  <si>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</si>
  <si>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</si>
  <si>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</si>
  <si>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</si>
  <si>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</si>
  <si>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</si>
  <si>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</si>
  <si>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</si>
  <si>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</si>
  <si>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</si>
  <si>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</si>
  <si>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</si>
  <si>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</si>
  <si>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</si>
  <si>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</si>
  <si>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</si>
  <si>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</si>
  <si>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</si>
  <si>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</si>
  <si>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</si>
  <si>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</si>
  <si>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</si>
  <si>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</si>
  <si>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</si>
  <si>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</si>
  <si>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</si>
  <si>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</si>
  <si>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</si>
  <si>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</si>
  <si>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</si>
  <si>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</si>
  <si>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</si>
  <si>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</si>
  <si>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</si>
  <si>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</si>
  <si>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</si>
  <si>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</si>
  <si>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</si>
  <si>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</si>
  <si>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</si>
  <si>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</si>
  <si>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</si>
  <si>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</si>
  <si>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</si>
  <si>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</si>
  <si>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</si>
  <si>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</si>
  <si>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</si>
  <si>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</si>
  <si>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</si>
  <si>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</si>
  <si>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</si>
  <si>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</si>
  <si>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</si>
  <si>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</si>
  <si>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</si>
  <si>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</si>
  <si>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</si>
  <si>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</si>
  <si>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</si>
  <si>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</si>
  <si>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</si>
  <si>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</si>
  <si>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</si>
  <si>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</si>
  <si>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</si>
  <si>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</si>
  <si>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</si>
  <si>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</si>
  <si>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</si>
  <si>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</si>
  <si>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</si>
  <si>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</si>
  <si>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</si>
  <si>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</si>
  <si>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</si>
  <si>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</si>
  <si>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</si>
  <si>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</si>
  <si>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</si>
  <si>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</si>
  <si>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</si>
  <si>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</si>
  <si>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</si>
  <si>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</si>
  <si>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</si>
  <si>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</si>
  <si>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</si>
  <si>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</si>
  <si>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</si>
  <si>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Б.Мөнхтөр</t>
  </si>
  <si>
    <t>Үндэсний геологийн албаны ТЗУХ-ийн УТСГ хариуцсан ажилтан</t>
  </si>
  <si>
    <t>ҮГА-ны даргын албан үүргийг түр орлон гүйцэтгэгч</t>
  </si>
  <si>
    <t>Т.Цэрэндулам</t>
  </si>
  <si>
    <t>Улсын төсвийн хөрөнгөөр хэрэгжүүлж байгаа "Гео-Орчин-2022" төслийн                                                             2023 оны 10-р сарын ажлын гүйцэтгэлийн акт</t>
  </si>
  <si>
    <t>2023 оны 10 сарын 01-ээс 10 сарын 31-ний өдрийг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</si>
</sst>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right" wrapText="1"/>
    </xf>
    <xf numFmtId="0" fontId="11" fillId="0" borderId="1" xfId="0" applyFont="1" applyBorder="1"/>
    <xf numFmtId="166" fontId="11" fillId="0" borderId="1" xfId="0" applyNumberFormat="1" applyFont="1" applyBorder="1"/>
    <xf numFmtId="2" fontId="10" fillId="2" borderId="1" xfId="0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right"/>
    </xf>
    <xf numFmtId="166" fontId="11" fillId="4" borderId="1" xfId="0" applyNumberFormat="1" applyFont="1" applyFill="1" applyBorder="1"/>
    <xf numFmtId="0" fontId="11" fillId="4" borderId="1" xfId="0" applyFont="1" applyFill="1" applyBorder="1"/>
    <xf numFmtId="165" fontId="11" fillId="0" borderId="1" xfId="1" applyNumberFormat="1" applyFont="1" applyBorder="1"/>
    <xf numFmtId="166" fontId="10" fillId="0" borderId="1" xfId="1" applyNumberFormat="1" applyFont="1" applyBorder="1" applyAlignment="1">
      <alignment horizontal="right"/>
    </xf>
    <xf numFmtId="164" fontId="11" fillId="0" borderId="1" xfId="1" applyFont="1" applyBorder="1"/>
    <xf numFmtId="166" fontId="10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1" applyNumberFormat="1" applyFont="1" applyFill="1" applyBorder="1"/>
    <xf numFmtId="166" fontId="12" fillId="0" borderId="1" xfId="0" applyNumberFormat="1" applyFont="1" applyBorder="1"/>
    <xf numFmtId="2" fontId="8" fillId="2" borderId="1" xfId="0" applyNumberFormat="1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/>
    <xf numFmtId="2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/>
    </xf>
    <xf numFmtId="166" fontId="10" fillId="0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168" fontId="11" fillId="0" borderId="1" xfId="0" applyNumberFormat="1" applyFont="1" applyBorder="1"/>
    <xf numFmtId="165" fontId="11" fillId="4" borderId="1" xfId="0" applyNumberFormat="1" applyFont="1" applyFill="1" applyBorder="1"/>
    <xf numFmtId="168" fontId="11" fillId="4" borderId="1" xfId="0" applyNumberFormat="1" applyFont="1" applyFill="1" applyBorder="1"/>
    <xf numFmtId="0" fontId="11" fillId="0" borderId="0" xfId="0" applyFont="1"/>
    <xf numFmtId="2" fontId="8" fillId="6" borderId="2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right"/>
    </xf>
    <xf numFmtId="2" fontId="8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 wrapText="1"/>
    </xf>
    <xf numFmtId="2" fontId="10" fillId="3" borderId="1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8" fillId="4" borderId="1" xfId="0" applyNumberFormat="1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N136"/>
  <sheetViews>
    <sheetView tabSelected="1" topLeftCell="B103" workbookViewId="0">
      <selection activeCell="P127" sqref="P127"/>
    </sheetView>
  </sheetViews>
  <sheetFormatPr defaultColWidth="8.85546875" defaultRowHeight="12.75" x14ac:dyDescent="0.2"/>
  <cols>
    <col min="1" max="1" width="8.85546875" style="11"/>
    <col min="2" max="2" width="4.42578125" style="11" bestFit="1" customWidth="1"/>
    <col min="3" max="3" width="8.85546875" style="11"/>
    <col min="4" max="4" width="34.5703125" style="11" customWidth="1"/>
    <col min="5" max="5" width="10.28515625" style="11" bestFit="1" customWidth="1"/>
    <col min="6" max="6" width="12.5703125" style="11" bestFit="1" customWidth="1"/>
    <col min="7" max="7" width="10.7109375" style="11" hidden="1" customWidth="1"/>
    <col min="8" max="8" width="13.42578125" style="11" hidden="1" customWidth="1"/>
    <col min="9" max="9" width="8.85546875" style="11" customWidth="1"/>
    <col min="10" max="10" width="15" style="11" customWidth="1"/>
    <col min="11" max="11" width="8.28515625" style="11" customWidth="1"/>
    <col min="12" max="12" width="13.5703125" style="11" customWidth="1"/>
    <col min="13" max="16384" width="8.85546875" style="11"/>
  </cols>
  <sheetData>
    <row r="1" spans="2:12" x14ac:dyDescent="0.2">
      <c r="B1" s="94" t="s">
        <v>136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15" customHeight="1" x14ac:dyDescent="0.2">
      <c r="B2" s="95" t="s">
        <v>162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24" customHeight="1" x14ac:dyDescent="0.2">
      <c r="C3" s="44"/>
      <c r="D3" s="96" t="s">
        <v>173</v>
      </c>
      <c r="E3" s="96"/>
      <c r="F3" s="96"/>
      <c r="G3" s="96"/>
      <c r="H3" s="96"/>
      <c r="I3" s="96"/>
      <c r="J3" s="96"/>
      <c r="K3" s="44"/>
      <c r="L3" s="44"/>
    </row>
    <row r="4" spans="2:12" ht="11.25" customHeight="1" x14ac:dyDescent="0.2">
      <c r="B4" s="15"/>
      <c r="C4" s="15"/>
      <c r="D4" s="15"/>
      <c r="E4" s="95" t="s">
        <v>174</v>
      </c>
      <c r="F4" s="95"/>
      <c r="G4" s="95"/>
      <c r="H4" s="95"/>
      <c r="I4" s="95"/>
      <c r="J4" s="95"/>
      <c r="K4" s="95"/>
      <c r="L4" s="95"/>
    </row>
    <row r="5" spans="2:12" ht="12" customHeight="1" x14ac:dyDescent="0.2">
      <c r="B5" s="15"/>
      <c r="C5" s="15"/>
      <c r="D5" s="15"/>
      <c r="E5" s="29"/>
      <c r="F5" s="29"/>
      <c r="G5" s="29"/>
      <c r="H5" s="29"/>
      <c r="I5" s="29"/>
      <c r="J5" s="97" t="s">
        <v>160</v>
      </c>
      <c r="K5" s="97"/>
      <c r="L5" s="97"/>
    </row>
    <row r="6" spans="2:12" x14ac:dyDescent="0.2">
      <c r="B6" s="12"/>
      <c r="C6" s="82" t="s">
        <v>167</v>
      </c>
      <c r="D6" s="13"/>
      <c r="E6" s="14"/>
    </row>
    <row r="7" spans="2:12" ht="2.25" customHeight="1" x14ac:dyDescent="0.2">
      <c r="B7" s="12"/>
      <c r="D7" s="13"/>
      <c r="E7" s="14"/>
    </row>
    <row r="8" spans="2:12" ht="12" customHeight="1" x14ac:dyDescent="0.2">
      <c r="B8" s="83" t="s">
        <v>0</v>
      </c>
      <c r="C8" s="85" t="s">
        <v>1</v>
      </c>
      <c r="D8" s="86"/>
      <c r="E8" s="89" t="s">
        <v>2</v>
      </c>
      <c r="F8" s="91" t="s">
        <v>137</v>
      </c>
      <c r="G8" s="107" t="s">
        <v>168</v>
      </c>
      <c r="H8" s="108"/>
      <c r="I8" s="92" t="s">
        <v>146</v>
      </c>
      <c r="J8" s="92"/>
      <c r="K8" s="93" t="s">
        <v>147</v>
      </c>
      <c r="L8" s="93"/>
    </row>
    <row r="9" spans="2:12" ht="10.5" customHeight="1" x14ac:dyDescent="0.2">
      <c r="B9" s="84"/>
      <c r="C9" s="87"/>
      <c r="D9" s="88"/>
      <c r="E9" s="90"/>
      <c r="F9" s="91"/>
      <c r="G9" s="48"/>
      <c r="H9" s="48"/>
      <c r="I9" s="49" t="s">
        <v>148</v>
      </c>
      <c r="J9" s="49" t="s">
        <v>149</v>
      </c>
      <c r="K9" s="49" t="s">
        <v>148</v>
      </c>
      <c r="L9" s="49" t="s">
        <v>150</v>
      </c>
    </row>
    <row r="10" spans="2:12" ht="10.5" customHeight="1" x14ac:dyDescent="0.2">
      <c r="B10" s="50">
        <v>0</v>
      </c>
      <c r="C10" s="100">
        <v>1</v>
      </c>
      <c r="D10" s="100"/>
      <c r="E10" s="50">
        <v>2</v>
      </c>
      <c r="F10" s="50">
        <v>3</v>
      </c>
      <c r="G10" s="50"/>
      <c r="H10" s="50"/>
      <c r="I10" s="51">
        <v>4</v>
      </c>
      <c r="J10" s="51">
        <v>5</v>
      </c>
      <c r="K10" s="51">
        <v>6</v>
      </c>
      <c r="L10" s="51">
        <v>7</v>
      </c>
    </row>
    <row r="11" spans="2:12" x14ac:dyDescent="0.2">
      <c r="B11" s="50">
        <v>1</v>
      </c>
      <c r="C11" s="99" t="s">
        <v>3</v>
      </c>
      <c r="D11" s="99"/>
      <c r="E11" s="52" t="s">
        <v>4</v>
      </c>
      <c r="F11" s="53">
        <v>80000</v>
      </c>
      <c r="G11" s="53">
        <v>110</v>
      </c>
      <c r="H11" s="53">
        <f>G11*F11</f>
        <v>8800000</v>
      </c>
      <c r="I11" s="54"/>
      <c r="J11" s="55">
        <f>I11*F11</f>
        <v>0</v>
      </c>
      <c r="K11" s="55">
        <f>G11+I11</f>
        <v>110</v>
      </c>
      <c r="L11" s="55">
        <f>K11*F11</f>
        <v>8800000</v>
      </c>
    </row>
    <row r="12" spans="2:12" x14ac:dyDescent="0.2">
      <c r="B12" s="50">
        <v>2</v>
      </c>
      <c r="C12" s="101" t="s">
        <v>5</v>
      </c>
      <c r="D12" s="101"/>
      <c r="E12" s="52" t="s">
        <v>6</v>
      </c>
      <c r="F12" s="53">
        <v>80000</v>
      </c>
      <c r="G12" s="53">
        <v>40</v>
      </c>
      <c r="H12" s="53">
        <f t="shared" ref="H12:H15" si="0">G12*F12</f>
        <v>3200000</v>
      </c>
      <c r="I12" s="54"/>
      <c r="J12" s="55">
        <f>I12*F12</f>
        <v>0</v>
      </c>
      <c r="K12" s="55">
        <f t="shared" ref="K12:K15" si="1">G12+I12</f>
        <v>40</v>
      </c>
      <c r="L12" s="55">
        <f t="shared" ref="L12:L15" si="2">K12*F12</f>
        <v>3200000</v>
      </c>
    </row>
    <row r="13" spans="2:12" x14ac:dyDescent="0.2">
      <c r="B13" s="50">
        <v>3</v>
      </c>
      <c r="C13" s="101" t="s">
        <v>7</v>
      </c>
      <c r="D13" s="101"/>
      <c r="E13" s="52" t="s">
        <v>4</v>
      </c>
      <c r="F13" s="53">
        <v>80000</v>
      </c>
      <c r="G13" s="53">
        <v>286</v>
      </c>
      <c r="H13" s="53">
        <f t="shared" si="0"/>
        <v>22880000</v>
      </c>
      <c r="I13" s="54"/>
      <c r="J13" s="55">
        <f>I13*F13</f>
        <v>0</v>
      </c>
      <c r="K13" s="55">
        <f t="shared" si="1"/>
        <v>286</v>
      </c>
      <c r="L13" s="55">
        <f t="shared" si="2"/>
        <v>22880000</v>
      </c>
    </row>
    <row r="14" spans="2:12" ht="12.75" customHeight="1" x14ac:dyDescent="0.2">
      <c r="B14" s="50">
        <v>4</v>
      </c>
      <c r="C14" s="99" t="s">
        <v>8</v>
      </c>
      <c r="D14" s="99"/>
      <c r="E14" s="52" t="s">
        <v>4</v>
      </c>
      <c r="F14" s="53">
        <v>80000</v>
      </c>
      <c r="G14" s="53">
        <v>225</v>
      </c>
      <c r="H14" s="53">
        <f t="shared" si="0"/>
        <v>18000000</v>
      </c>
      <c r="I14" s="54"/>
      <c r="J14" s="55">
        <f>I14*F14</f>
        <v>0</v>
      </c>
      <c r="K14" s="55">
        <f t="shared" si="1"/>
        <v>225</v>
      </c>
      <c r="L14" s="55">
        <f t="shared" si="2"/>
        <v>18000000</v>
      </c>
    </row>
    <row r="15" spans="2:12" ht="13.5" customHeight="1" x14ac:dyDescent="0.2">
      <c r="B15" s="50">
        <v>5</v>
      </c>
      <c r="C15" s="99" t="s">
        <v>9</v>
      </c>
      <c r="D15" s="99"/>
      <c r="E15" s="52" t="s">
        <v>4</v>
      </c>
      <c r="F15" s="53">
        <v>80000</v>
      </c>
      <c r="G15" s="53">
        <v>0</v>
      </c>
      <c r="H15" s="53">
        <f t="shared" si="0"/>
        <v>0</v>
      </c>
      <c r="I15" s="54"/>
      <c r="J15" s="55">
        <f>I15*F15</f>
        <v>0</v>
      </c>
      <c r="K15" s="55">
        <f t="shared" si="1"/>
        <v>0</v>
      </c>
      <c r="L15" s="55">
        <f t="shared" si="2"/>
        <v>0</v>
      </c>
    </row>
    <row r="16" spans="2:12" ht="10.5" customHeight="1" x14ac:dyDescent="0.2">
      <c r="B16" s="50"/>
      <c r="C16" s="98" t="s">
        <v>121</v>
      </c>
      <c r="D16" s="98"/>
      <c r="E16" s="56"/>
      <c r="F16" s="57"/>
      <c r="G16" s="57"/>
      <c r="H16" s="58">
        <f>SUM(H11:H15)</f>
        <v>52880000</v>
      </c>
      <c r="I16" s="59"/>
      <c r="J16" s="58">
        <f>SUM(J11:J15)</f>
        <v>0</v>
      </c>
      <c r="K16" s="59"/>
      <c r="L16" s="58">
        <f>SUM(L11:L15)</f>
        <v>52880000</v>
      </c>
    </row>
    <row r="17" spans="2:12" x14ac:dyDescent="0.2">
      <c r="B17" s="50">
        <v>6</v>
      </c>
      <c r="C17" s="99" t="s">
        <v>10</v>
      </c>
      <c r="D17" s="99"/>
      <c r="E17" s="52" t="s">
        <v>11</v>
      </c>
      <c r="F17" s="53">
        <v>10000</v>
      </c>
      <c r="G17" s="53">
        <v>339</v>
      </c>
      <c r="H17" s="53">
        <f>G17*F17</f>
        <v>3390000</v>
      </c>
      <c r="I17" s="54"/>
      <c r="J17" s="55">
        <f t="shared" ref="J17:J27" si="3">I17*F17</f>
        <v>0</v>
      </c>
      <c r="K17" s="55">
        <f>I17+G17</f>
        <v>339</v>
      </c>
      <c r="L17" s="60">
        <f>K17*F17</f>
        <v>3390000</v>
      </c>
    </row>
    <row r="18" spans="2:12" x14ac:dyDescent="0.2">
      <c r="B18" s="50">
        <v>7</v>
      </c>
      <c r="C18" s="99" t="s">
        <v>12</v>
      </c>
      <c r="D18" s="99"/>
      <c r="E18" s="52" t="s">
        <v>11</v>
      </c>
      <c r="F18" s="53">
        <v>30000</v>
      </c>
      <c r="G18" s="53">
        <v>3480</v>
      </c>
      <c r="H18" s="53">
        <f t="shared" ref="H18:H27" si="4">G18*F18</f>
        <v>104400000</v>
      </c>
      <c r="I18" s="54">
        <v>120</v>
      </c>
      <c r="J18" s="60">
        <f t="shared" si="3"/>
        <v>3600000</v>
      </c>
      <c r="K18" s="60">
        <f t="shared" ref="K18:K27" si="5">I18+G18</f>
        <v>3600</v>
      </c>
      <c r="L18" s="60">
        <f t="shared" ref="L18:L27" si="6">K18*F18</f>
        <v>108000000</v>
      </c>
    </row>
    <row r="19" spans="2:12" x14ac:dyDescent="0.2">
      <c r="B19" s="50">
        <v>8</v>
      </c>
      <c r="C19" s="99" t="s">
        <v>13</v>
      </c>
      <c r="D19" s="99"/>
      <c r="E19" s="52" t="s">
        <v>11</v>
      </c>
      <c r="F19" s="53">
        <v>35000</v>
      </c>
      <c r="G19" s="53">
        <v>1466</v>
      </c>
      <c r="H19" s="53">
        <f t="shared" si="4"/>
        <v>51310000</v>
      </c>
      <c r="I19" s="54">
        <v>620</v>
      </c>
      <c r="J19" s="60">
        <f t="shared" si="3"/>
        <v>21700000</v>
      </c>
      <c r="K19" s="55">
        <f t="shared" si="5"/>
        <v>2086</v>
      </c>
      <c r="L19" s="60">
        <f t="shared" si="6"/>
        <v>73010000</v>
      </c>
    </row>
    <row r="20" spans="2:12" x14ac:dyDescent="0.2">
      <c r="B20" s="50">
        <v>9</v>
      </c>
      <c r="C20" s="99" t="s">
        <v>14</v>
      </c>
      <c r="D20" s="99"/>
      <c r="E20" s="52" t="s">
        <v>15</v>
      </c>
      <c r="F20" s="61">
        <v>40000</v>
      </c>
      <c r="G20" s="61">
        <v>725</v>
      </c>
      <c r="H20" s="53">
        <f t="shared" si="4"/>
        <v>29000000</v>
      </c>
      <c r="I20" s="54">
        <v>35</v>
      </c>
      <c r="J20" s="60">
        <f t="shared" si="3"/>
        <v>1400000</v>
      </c>
      <c r="K20" s="55">
        <f t="shared" si="5"/>
        <v>760</v>
      </c>
      <c r="L20" s="60">
        <f t="shared" si="6"/>
        <v>30400000</v>
      </c>
    </row>
    <row r="21" spans="2:12" x14ac:dyDescent="0.2">
      <c r="B21" s="50">
        <v>10</v>
      </c>
      <c r="C21" s="99" t="s">
        <v>16</v>
      </c>
      <c r="D21" s="99"/>
      <c r="E21" s="52" t="s">
        <v>17</v>
      </c>
      <c r="F21" s="53">
        <v>40000</v>
      </c>
      <c r="G21" s="53">
        <v>457</v>
      </c>
      <c r="H21" s="53">
        <f t="shared" si="4"/>
        <v>18280000</v>
      </c>
      <c r="I21" s="54">
        <v>29</v>
      </c>
      <c r="J21" s="60">
        <f t="shared" si="3"/>
        <v>1160000</v>
      </c>
      <c r="K21" s="55">
        <f t="shared" si="5"/>
        <v>486</v>
      </c>
      <c r="L21" s="60">
        <f t="shared" si="6"/>
        <v>19440000</v>
      </c>
    </row>
    <row r="22" spans="2:12" x14ac:dyDescent="0.2">
      <c r="B22" s="50">
        <v>11</v>
      </c>
      <c r="C22" s="99" t="s">
        <v>18</v>
      </c>
      <c r="D22" s="99"/>
      <c r="E22" s="52" t="s">
        <v>19</v>
      </c>
      <c r="F22" s="53">
        <v>200000</v>
      </c>
      <c r="G22" s="53">
        <v>50</v>
      </c>
      <c r="H22" s="53">
        <f t="shared" si="4"/>
        <v>10000000</v>
      </c>
      <c r="I22" s="54"/>
      <c r="J22" s="60">
        <f t="shared" si="3"/>
        <v>0</v>
      </c>
      <c r="K22" s="55">
        <f t="shared" si="5"/>
        <v>50</v>
      </c>
      <c r="L22" s="60">
        <f t="shared" si="6"/>
        <v>10000000</v>
      </c>
    </row>
    <row r="23" spans="2:12" x14ac:dyDescent="0.2">
      <c r="B23" s="50">
        <v>12</v>
      </c>
      <c r="C23" s="99" t="s">
        <v>20</v>
      </c>
      <c r="D23" s="99"/>
      <c r="E23" s="52" t="s">
        <v>15</v>
      </c>
      <c r="F23" s="53">
        <v>2000000</v>
      </c>
      <c r="G23" s="53">
        <v>5</v>
      </c>
      <c r="H23" s="53">
        <f t="shared" si="4"/>
        <v>10000000</v>
      </c>
      <c r="I23" s="54"/>
      <c r="J23" s="60">
        <f t="shared" si="3"/>
        <v>0</v>
      </c>
      <c r="K23" s="55">
        <f t="shared" si="5"/>
        <v>5</v>
      </c>
      <c r="L23" s="60">
        <f t="shared" si="6"/>
        <v>10000000</v>
      </c>
    </row>
    <row r="24" spans="2:12" x14ac:dyDescent="0.2">
      <c r="B24" s="50">
        <v>13</v>
      </c>
      <c r="C24" s="99" t="s">
        <v>21</v>
      </c>
      <c r="D24" s="99"/>
      <c r="E24" s="52" t="s">
        <v>11</v>
      </c>
      <c r="F24" s="53">
        <v>40000</v>
      </c>
      <c r="G24" s="53">
        <v>92</v>
      </c>
      <c r="H24" s="53">
        <f t="shared" si="4"/>
        <v>3680000</v>
      </c>
      <c r="I24" s="54">
        <v>78</v>
      </c>
      <c r="J24" s="60">
        <f t="shared" si="3"/>
        <v>3120000</v>
      </c>
      <c r="K24" s="55">
        <f t="shared" si="5"/>
        <v>170</v>
      </c>
      <c r="L24" s="60">
        <f t="shared" si="6"/>
        <v>6800000</v>
      </c>
    </row>
    <row r="25" spans="2:12" x14ac:dyDescent="0.2">
      <c r="B25" s="50">
        <v>14</v>
      </c>
      <c r="C25" s="99" t="s">
        <v>22</v>
      </c>
      <c r="D25" s="99"/>
      <c r="E25" s="52" t="s">
        <v>17</v>
      </c>
      <c r="F25" s="53">
        <v>96000</v>
      </c>
      <c r="G25" s="53">
        <v>45</v>
      </c>
      <c r="H25" s="53">
        <f t="shared" si="4"/>
        <v>4320000</v>
      </c>
      <c r="I25" s="54">
        <v>30</v>
      </c>
      <c r="J25" s="60">
        <f t="shared" si="3"/>
        <v>2880000</v>
      </c>
      <c r="K25" s="55">
        <f t="shared" si="5"/>
        <v>75</v>
      </c>
      <c r="L25" s="60">
        <f t="shared" si="6"/>
        <v>7200000</v>
      </c>
    </row>
    <row r="26" spans="2:12" x14ac:dyDescent="0.2">
      <c r="B26" s="50">
        <v>15</v>
      </c>
      <c r="C26" s="99" t="s">
        <v>23</v>
      </c>
      <c r="D26" s="99"/>
      <c r="E26" s="52" t="s">
        <v>131</v>
      </c>
      <c r="F26" s="53">
        <v>60000</v>
      </c>
      <c r="G26" s="53">
        <v>12</v>
      </c>
      <c r="H26" s="53">
        <f t="shared" si="4"/>
        <v>720000</v>
      </c>
      <c r="I26" s="54"/>
      <c r="J26" s="60">
        <f t="shared" si="3"/>
        <v>0</v>
      </c>
      <c r="K26" s="55">
        <f t="shared" si="5"/>
        <v>12</v>
      </c>
      <c r="L26" s="60">
        <f t="shared" si="6"/>
        <v>720000</v>
      </c>
    </row>
    <row r="27" spans="2:12" x14ac:dyDescent="0.2">
      <c r="B27" s="50">
        <v>16</v>
      </c>
      <c r="C27" s="99" t="s">
        <v>24</v>
      </c>
      <c r="D27" s="99"/>
      <c r="E27" s="52" t="s">
        <v>25</v>
      </c>
      <c r="F27" s="53">
        <v>120000</v>
      </c>
      <c r="G27" s="53">
        <v>0</v>
      </c>
      <c r="H27" s="53">
        <f t="shared" si="4"/>
        <v>0</v>
      </c>
      <c r="I27" s="54">
        <v>24</v>
      </c>
      <c r="J27" s="62">
        <f t="shared" si="3"/>
        <v>2880000</v>
      </c>
      <c r="K27" s="55">
        <f t="shared" si="5"/>
        <v>24</v>
      </c>
      <c r="L27" s="60">
        <f t="shared" si="6"/>
        <v>2880000</v>
      </c>
    </row>
    <row r="28" spans="2:12" x14ac:dyDescent="0.2">
      <c r="B28" s="50"/>
      <c r="C28" s="98" t="s">
        <v>122</v>
      </c>
      <c r="D28" s="98"/>
      <c r="E28" s="56"/>
      <c r="F28" s="63"/>
      <c r="G28" s="63"/>
      <c r="H28" s="58">
        <f>SUM(H17:H27)</f>
        <v>235100000</v>
      </c>
      <c r="I28" s="59"/>
      <c r="J28" s="58">
        <f>SUM(J17:J27)</f>
        <v>36740000</v>
      </c>
      <c r="K28" s="59"/>
      <c r="L28" s="58">
        <f>SUM(L17:L27)</f>
        <v>271840000</v>
      </c>
    </row>
    <row r="29" spans="2:12" x14ac:dyDescent="0.2">
      <c r="B29" s="50">
        <v>17</v>
      </c>
      <c r="C29" s="99" t="s">
        <v>26</v>
      </c>
      <c r="D29" s="99"/>
      <c r="E29" s="64" t="s">
        <v>27</v>
      </c>
      <c r="F29" s="53">
        <v>18000</v>
      </c>
      <c r="G29" s="53">
        <v>60</v>
      </c>
      <c r="H29" s="53">
        <f>G29*F29</f>
        <v>1080000</v>
      </c>
      <c r="I29" s="54">
        <v>450</v>
      </c>
      <c r="J29" s="62">
        <f t="shared" ref="J29:J34" si="7">I29*F29</f>
        <v>8100000</v>
      </c>
      <c r="K29" s="55">
        <f>I29+G29</f>
        <v>510</v>
      </c>
      <c r="L29" s="55">
        <f>K29*F29</f>
        <v>9180000</v>
      </c>
    </row>
    <row r="30" spans="2:12" x14ac:dyDescent="0.2">
      <c r="B30" s="50">
        <v>18</v>
      </c>
      <c r="C30" s="99" t="s">
        <v>28</v>
      </c>
      <c r="D30" s="99"/>
      <c r="E30" s="64" t="s">
        <v>29</v>
      </c>
      <c r="F30" s="53">
        <v>17000</v>
      </c>
      <c r="G30" s="53">
        <v>24</v>
      </c>
      <c r="H30" s="53">
        <f t="shared" ref="H30:H34" si="8">G30*F30</f>
        <v>408000</v>
      </c>
      <c r="I30" s="54">
        <v>180</v>
      </c>
      <c r="J30" s="62">
        <f t="shared" si="7"/>
        <v>3060000</v>
      </c>
      <c r="K30" s="55">
        <f t="shared" ref="K30:K34" si="9">I30+G30</f>
        <v>204</v>
      </c>
      <c r="L30" s="55">
        <f t="shared" ref="L30:L34" si="10">K30*F30</f>
        <v>3468000</v>
      </c>
    </row>
    <row r="31" spans="2:12" x14ac:dyDescent="0.2">
      <c r="B31" s="50">
        <v>19</v>
      </c>
      <c r="C31" s="99" t="s">
        <v>30</v>
      </c>
      <c r="D31" s="99"/>
      <c r="E31" s="64" t="s">
        <v>27</v>
      </c>
      <c r="F31" s="53">
        <v>7500</v>
      </c>
      <c r="G31" s="53">
        <v>88.8</v>
      </c>
      <c r="H31" s="53">
        <f t="shared" si="8"/>
        <v>666000</v>
      </c>
      <c r="I31" s="54">
        <v>666</v>
      </c>
      <c r="J31" s="62">
        <f t="shared" si="7"/>
        <v>4995000</v>
      </c>
      <c r="K31" s="55">
        <f t="shared" si="9"/>
        <v>754.8</v>
      </c>
      <c r="L31" s="55">
        <f t="shared" si="10"/>
        <v>5661000</v>
      </c>
    </row>
    <row r="32" spans="2:12" x14ac:dyDescent="0.2">
      <c r="B32" s="50">
        <v>20</v>
      </c>
      <c r="C32" s="99" t="s">
        <v>31</v>
      </c>
      <c r="D32" s="99"/>
      <c r="E32" s="64" t="s">
        <v>29</v>
      </c>
      <c r="F32" s="53">
        <v>180000</v>
      </c>
      <c r="G32" s="53">
        <v>12</v>
      </c>
      <c r="H32" s="53">
        <f t="shared" si="8"/>
        <v>2160000</v>
      </c>
      <c r="I32" s="54">
        <v>12</v>
      </c>
      <c r="J32" s="62">
        <f t="shared" si="7"/>
        <v>2160000</v>
      </c>
      <c r="K32" s="55">
        <f t="shared" si="9"/>
        <v>24</v>
      </c>
      <c r="L32" s="55">
        <f t="shared" si="10"/>
        <v>4320000</v>
      </c>
    </row>
    <row r="33" spans="2:12" ht="12" customHeight="1" x14ac:dyDescent="0.2">
      <c r="B33" s="50">
        <v>21</v>
      </c>
      <c r="C33" s="99" t="s">
        <v>32</v>
      </c>
      <c r="D33" s="99"/>
      <c r="E33" s="64" t="s">
        <v>33</v>
      </c>
      <c r="F33" s="53">
        <v>2000000</v>
      </c>
      <c r="G33" s="53">
        <v>0</v>
      </c>
      <c r="H33" s="53">
        <f t="shared" si="8"/>
        <v>0</v>
      </c>
      <c r="I33" s="54">
        <v>1</v>
      </c>
      <c r="J33" s="62">
        <f t="shared" si="7"/>
        <v>2000000</v>
      </c>
      <c r="K33" s="55">
        <f t="shared" si="9"/>
        <v>1</v>
      </c>
      <c r="L33" s="55">
        <f t="shared" si="10"/>
        <v>2000000</v>
      </c>
    </row>
    <row r="34" spans="2:12" x14ac:dyDescent="0.2">
      <c r="B34" s="50">
        <v>22</v>
      </c>
      <c r="C34" s="99" t="s">
        <v>34</v>
      </c>
      <c r="D34" s="99"/>
      <c r="E34" s="64" t="s">
        <v>15</v>
      </c>
      <c r="F34" s="53">
        <v>350000</v>
      </c>
      <c r="G34" s="53">
        <v>42</v>
      </c>
      <c r="H34" s="53">
        <f t="shared" si="8"/>
        <v>14700000</v>
      </c>
      <c r="I34" s="54"/>
      <c r="J34" s="60">
        <f t="shared" si="7"/>
        <v>0</v>
      </c>
      <c r="K34" s="55">
        <f t="shared" si="9"/>
        <v>42</v>
      </c>
      <c r="L34" s="55">
        <f t="shared" si="10"/>
        <v>14700000</v>
      </c>
    </row>
    <row r="35" spans="2:12" x14ac:dyDescent="0.2">
      <c r="B35" s="50"/>
      <c r="C35" s="98" t="s">
        <v>123</v>
      </c>
      <c r="D35" s="98"/>
      <c r="E35" s="56"/>
      <c r="F35" s="63"/>
      <c r="G35" s="63"/>
      <c r="H35" s="58">
        <f>SUM(H29:H34)</f>
        <v>19014000</v>
      </c>
      <c r="I35" s="59"/>
      <c r="J35" s="58">
        <f>SUM(J29:J34)</f>
        <v>20315000</v>
      </c>
      <c r="K35" s="59"/>
      <c r="L35" s="58">
        <f>SUM(L29:L34)</f>
        <v>39329000</v>
      </c>
    </row>
    <row r="36" spans="2:12" x14ac:dyDescent="0.2">
      <c r="B36" s="50">
        <v>23</v>
      </c>
      <c r="C36" s="102" t="s">
        <v>35</v>
      </c>
      <c r="D36" s="102"/>
      <c r="E36" s="65" t="s">
        <v>36</v>
      </c>
      <c r="F36" s="61">
        <v>17000</v>
      </c>
      <c r="G36" s="61">
        <v>2376</v>
      </c>
      <c r="H36" s="61">
        <f>G36*F36</f>
        <v>40392000</v>
      </c>
      <c r="I36" s="54">
        <v>210</v>
      </c>
      <c r="J36" s="60">
        <f t="shared" ref="J36:J56" si="11">I36*F36</f>
        <v>3570000</v>
      </c>
      <c r="K36" s="55">
        <f>I36+G36</f>
        <v>2586</v>
      </c>
      <c r="L36" s="60">
        <f>K36*F36</f>
        <v>43962000</v>
      </c>
    </row>
    <row r="37" spans="2:12" x14ac:dyDescent="0.2">
      <c r="B37" s="50">
        <v>24</v>
      </c>
      <c r="C37" s="102" t="s">
        <v>37</v>
      </c>
      <c r="D37" s="102"/>
      <c r="E37" s="65" t="s">
        <v>38</v>
      </c>
      <c r="F37" s="61">
        <v>64000</v>
      </c>
      <c r="G37" s="61">
        <v>0</v>
      </c>
      <c r="H37" s="61">
        <f t="shared" ref="H37:H56" si="12">G37*F37</f>
        <v>0</v>
      </c>
      <c r="I37" s="54"/>
      <c r="J37" s="60">
        <f t="shared" si="11"/>
        <v>0</v>
      </c>
      <c r="K37" s="55">
        <f t="shared" ref="K37:K56" si="13">I37+G37</f>
        <v>0</v>
      </c>
      <c r="L37" s="60">
        <f t="shared" ref="L37:L56" si="14">K37*F37</f>
        <v>0</v>
      </c>
    </row>
    <row r="38" spans="2:12" ht="11.25" customHeight="1" x14ac:dyDescent="0.2">
      <c r="B38" s="50">
        <v>25</v>
      </c>
      <c r="C38" s="102" t="s">
        <v>39</v>
      </c>
      <c r="D38" s="102"/>
      <c r="E38" s="65" t="s">
        <v>38</v>
      </c>
      <c r="F38" s="61">
        <v>58000</v>
      </c>
      <c r="G38" s="61">
        <v>0</v>
      </c>
      <c r="H38" s="61">
        <f t="shared" si="12"/>
        <v>0</v>
      </c>
      <c r="I38" s="54"/>
      <c r="J38" s="60">
        <f t="shared" si="11"/>
        <v>0</v>
      </c>
      <c r="K38" s="55">
        <f t="shared" si="13"/>
        <v>0</v>
      </c>
      <c r="L38" s="60">
        <f t="shared" si="14"/>
        <v>0</v>
      </c>
    </row>
    <row r="39" spans="2:12" x14ac:dyDescent="0.2">
      <c r="B39" s="50">
        <v>26</v>
      </c>
      <c r="C39" s="102" t="s">
        <v>40</v>
      </c>
      <c r="D39" s="102"/>
      <c r="E39" s="65" t="s">
        <v>38</v>
      </c>
      <c r="F39" s="61">
        <v>18000</v>
      </c>
      <c r="G39" s="61">
        <v>511</v>
      </c>
      <c r="H39" s="61">
        <f t="shared" si="12"/>
        <v>9198000</v>
      </c>
      <c r="I39" s="54">
        <v>25</v>
      </c>
      <c r="J39" s="60">
        <f t="shared" si="11"/>
        <v>450000</v>
      </c>
      <c r="K39" s="55">
        <f t="shared" si="13"/>
        <v>536</v>
      </c>
      <c r="L39" s="60">
        <f t="shared" si="14"/>
        <v>9648000</v>
      </c>
    </row>
    <row r="40" spans="2:12" ht="14.25" customHeight="1" x14ac:dyDescent="0.2">
      <c r="B40" s="50">
        <v>27</v>
      </c>
      <c r="C40" s="102" t="s">
        <v>41</v>
      </c>
      <c r="D40" s="102"/>
      <c r="E40" s="65" t="s">
        <v>38</v>
      </c>
      <c r="F40" s="61">
        <v>15000</v>
      </c>
      <c r="G40" s="61">
        <v>296</v>
      </c>
      <c r="H40" s="61">
        <f t="shared" si="12"/>
        <v>4440000</v>
      </c>
      <c r="I40" s="54">
        <v>2</v>
      </c>
      <c r="J40" s="60">
        <f t="shared" si="11"/>
        <v>30000</v>
      </c>
      <c r="K40" s="55">
        <f t="shared" si="13"/>
        <v>298</v>
      </c>
      <c r="L40" s="60">
        <f t="shared" si="14"/>
        <v>4470000</v>
      </c>
    </row>
    <row r="41" spans="2:12" x14ac:dyDescent="0.2">
      <c r="B41" s="50">
        <v>28</v>
      </c>
      <c r="C41" s="102" t="s">
        <v>42</v>
      </c>
      <c r="D41" s="102"/>
      <c r="E41" s="65" t="s">
        <v>38</v>
      </c>
      <c r="F41" s="61">
        <v>12000</v>
      </c>
      <c r="G41" s="61">
        <v>18</v>
      </c>
      <c r="H41" s="61">
        <f t="shared" si="12"/>
        <v>216000</v>
      </c>
      <c r="I41" s="54"/>
      <c r="J41" s="60">
        <f t="shared" si="11"/>
        <v>0</v>
      </c>
      <c r="K41" s="55">
        <f t="shared" si="13"/>
        <v>18</v>
      </c>
      <c r="L41" s="60">
        <f t="shared" si="14"/>
        <v>216000</v>
      </c>
    </row>
    <row r="42" spans="2:12" ht="13.5" customHeight="1" x14ac:dyDescent="0.2">
      <c r="B42" s="50">
        <v>29</v>
      </c>
      <c r="C42" s="102" t="s">
        <v>43</v>
      </c>
      <c r="D42" s="102"/>
      <c r="E42" s="65" t="s">
        <v>38</v>
      </c>
      <c r="F42" s="61">
        <v>12000</v>
      </c>
      <c r="G42" s="61">
        <v>85</v>
      </c>
      <c r="H42" s="61">
        <f t="shared" si="12"/>
        <v>1020000</v>
      </c>
      <c r="I42" s="54"/>
      <c r="J42" s="60">
        <f t="shared" si="11"/>
        <v>0</v>
      </c>
      <c r="K42" s="55">
        <f t="shared" si="13"/>
        <v>85</v>
      </c>
      <c r="L42" s="60">
        <f t="shared" si="14"/>
        <v>1020000</v>
      </c>
    </row>
    <row r="43" spans="2:12" ht="12.75" customHeight="1" x14ac:dyDescent="0.2">
      <c r="B43" s="50">
        <v>30</v>
      </c>
      <c r="C43" s="102" t="s">
        <v>44</v>
      </c>
      <c r="D43" s="102"/>
      <c r="E43" s="65" t="s">
        <v>38</v>
      </c>
      <c r="F43" s="61">
        <v>12000</v>
      </c>
      <c r="G43" s="61">
        <v>65</v>
      </c>
      <c r="H43" s="61">
        <f t="shared" si="12"/>
        <v>780000</v>
      </c>
      <c r="I43" s="54"/>
      <c r="J43" s="60">
        <f t="shared" si="11"/>
        <v>0</v>
      </c>
      <c r="K43" s="55">
        <f t="shared" si="13"/>
        <v>65</v>
      </c>
      <c r="L43" s="60">
        <f t="shared" si="14"/>
        <v>780000</v>
      </c>
    </row>
    <row r="44" spans="2:12" ht="11.25" customHeight="1" x14ac:dyDescent="0.2">
      <c r="B44" s="50">
        <v>31</v>
      </c>
      <c r="C44" s="102" t="s">
        <v>45</v>
      </c>
      <c r="D44" s="102"/>
      <c r="E44" s="65" t="s">
        <v>38</v>
      </c>
      <c r="F44" s="61">
        <v>8000</v>
      </c>
      <c r="G44" s="61">
        <v>115</v>
      </c>
      <c r="H44" s="61">
        <f t="shared" si="12"/>
        <v>920000</v>
      </c>
      <c r="I44" s="54"/>
      <c r="J44" s="60">
        <f t="shared" si="11"/>
        <v>0</v>
      </c>
      <c r="K44" s="55">
        <f t="shared" si="13"/>
        <v>115</v>
      </c>
      <c r="L44" s="60">
        <f t="shared" si="14"/>
        <v>920000</v>
      </c>
    </row>
    <row r="45" spans="2:12" ht="12.75" customHeight="1" x14ac:dyDescent="0.2">
      <c r="B45" s="50">
        <v>32</v>
      </c>
      <c r="C45" s="103" t="s">
        <v>46</v>
      </c>
      <c r="D45" s="103"/>
      <c r="E45" s="66" t="s">
        <v>38</v>
      </c>
      <c r="F45" s="67">
        <v>96000</v>
      </c>
      <c r="G45" s="67">
        <v>397</v>
      </c>
      <c r="H45" s="61">
        <f t="shared" si="12"/>
        <v>38112000</v>
      </c>
      <c r="I45" s="68">
        <v>25</v>
      </c>
      <c r="J45" s="69">
        <f t="shared" si="11"/>
        <v>2400000</v>
      </c>
      <c r="K45" s="70">
        <f t="shared" si="13"/>
        <v>422</v>
      </c>
      <c r="L45" s="69">
        <f t="shared" si="14"/>
        <v>40512000</v>
      </c>
    </row>
    <row r="46" spans="2:12" ht="12.75" customHeight="1" x14ac:dyDescent="0.2">
      <c r="B46" s="50">
        <v>33</v>
      </c>
      <c r="C46" s="102" t="s">
        <v>47</v>
      </c>
      <c r="D46" s="102"/>
      <c r="E46" s="65" t="s">
        <v>38</v>
      </c>
      <c r="F46" s="61">
        <v>20000</v>
      </c>
      <c r="G46" s="61">
        <v>20</v>
      </c>
      <c r="H46" s="61">
        <f t="shared" si="12"/>
        <v>400000</v>
      </c>
      <c r="I46" s="54">
        <v>16</v>
      </c>
      <c r="J46" s="60">
        <f t="shared" si="11"/>
        <v>320000</v>
      </c>
      <c r="K46" s="55">
        <f t="shared" si="13"/>
        <v>36</v>
      </c>
      <c r="L46" s="60">
        <f t="shared" si="14"/>
        <v>720000</v>
      </c>
    </row>
    <row r="47" spans="2:12" x14ac:dyDescent="0.2">
      <c r="B47" s="50">
        <v>34</v>
      </c>
      <c r="C47" s="102" t="s">
        <v>48</v>
      </c>
      <c r="D47" s="102"/>
      <c r="E47" s="65" t="s">
        <v>38</v>
      </c>
      <c r="F47" s="61">
        <v>18000</v>
      </c>
      <c r="G47" s="61">
        <v>100</v>
      </c>
      <c r="H47" s="61">
        <f t="shared" si="12"/>
        <v>1800000</v>
      </c>
      <c r="I47" s="54"/>
      <c r="J47" s="60">
        <f t="shared" si="11"/>
        <v>0</v>
      </c>
      <c r="K47" s="55">
        <f t="shared" si="13"/>
        <v>100</v>
      </c>
      <c r="L47" s="60">
        <f t="shared" si="14"/>
        <v>1800000</v>
      </c>
    </row>
    <row r="48" spans="2:12" ht="12.75" customHeight="1" x14ac:dyDescent="0.2">
      <c r="B48" s="50">
        <v>35</v>
      </c>
      <c r="C48" s="102" t="s">
        <v>49</v>
      </c>
      <c r="D48" s="102"/>
      <c r="E48" s="65" t="s">
        <v>38</v>
      </c>
      <c r="F48" s="61">
        <v>16000</v>
      </c>
      <c r="G48" s="61">
        <v>93</v>
      </c>
      <c r="H48" s="61">
        <f t="shared" si="12"/>
        <v>1488000</v>
      </c>
      <c r="I48" s="54">
        <v>15</v>
      </c>
      <c r="J48" s="60">
        <f t="shared" si="11"/>
        <v>240000</v>
      </c>
      <c r="K48" s="55">
        <f t="shared" si="13"/>
        <v>108</v>
      </c>
      <c r="L48" s="60">
        <f t="shared" si="14"/>
        <v>1728000</v>
      </c>
    </row>
    <row r="49" spans="2:12" x14ac:dyDescent="0.2">
      <c r="B49" s="50">
        <v>36</v>
      </c>
      <c r="C49" s="102" t="s">
        <v>50</v>
      </c>
      <c r="D49" s="102"/>
      <c r="E49" s="65" t="s">
        <v>38</v>
      </c>
      <c r="F49" s="61">
        <v>20000</v>
      </c>
      <c r="G49" s="61">
        <v>83</v>
      </c>
      <c r="H49" s="61">
        <f t="shared" si="12"/>
        <v>1660000</v>
      </c>
      <c r="I49" s="54">
        <v>15</v>
      </c>
      <c r="J49" s="60">
        <f t="shared" si="11"/>
        <v>300000</v>
      </c>
      <c r="K49" s="55">
        <f t="shared" si="13"/>
        <v>98</v>
      </c>
      <c r="L49" s="60">
        <f t="shared" si="14"/>
        <v>1960000</v>
      </c>
    </row>
    <row r="50" spans="2:12" ht="12.75" customHeight="1" x14ac:dyDescent="0.2">
      <c r="B50" s="50">
        <v>37</v>
      </c>
      <c r="C50" s="102" t="s">
        <v>51</v>
      </c>
      <c r="D50" s="102"/>
      <c r="E50" s="65" t="s">
        <v>38</v>
      </c>
      <c r="F50" s="61">
        <v>10000</v>
      </c>
      <c r="G50" s="61">
        <v>33</v>
      </c>
      <c r="H50" s="61">
        <f t="shared" si="12"/>
        <v>330000</v>
      </c>
      <c r="I50" s="54">
        <v>5</v>
      </c>
      <c r="J50" s="60">
        <f t="shared" si="11"/>
        <v>50000</v>
      </c>
      <c r="K50" s="55">
        <f t="shared" si="13"/>
        <v>38</v>
      </c>
      <c r="L50" s="60">
        <f t="shared" si="14"/>
        <v>380000</v>
      </c>
    </row>
    <row r="51" spans="2:12" ht="12" customHeight="1" x14ac:dyDescent="0.2">
      <c r="B51" s="50">
        <v>38</v>
      </c>
      <c r="C51" s="102" t="s">
        <v>52</v>
      </c>
      <c r="D51" s="102"/>
      <c r="E51" s="65" t="s">
        <v>38</v>
      </c>
      <c r="F51" s="61">
        <v>20000</v>
      </c>
      <c r="G51" s="61">
        <v>16</v>
      </c>
      <c r="H51" s="61">
        <f t="shared" si="12"/>
        <v>320000</v>
      </c>
      <c r="I51" s="54"/>
      <c r="J51" s="60">
        <f t="shared" si="11"/>
        <v>0</v>
      </c>
      <c r="K51" s="55">
        <f t="shared" si="13"/>
        <v>16</v>
      </c>
      <c r="L51" s="60">
        <f t="shared" si="14"/>
        <v>320000</v>
      </c>
    </row>
    <row r="52" spans="2:12" ht="12" customHeight="1" x14ac:dyDescent="0.2">
      <c r="B52" s="50">
        <v>39</v>
      </c>
      <c r="C52" s="102" t="s">
        <v>53</v>
      </c>
      <c r="D52" s="102"/>
      <c r="E52" s="65" t="s">
        <v>36</v>
      </c>
      <c r="F52" s="61">
        <v>22000</v>
      </c>
      <c r="G52" s="61">
        <v>8</v>
      </c>
      <c r="H52" s="61">
        <f t="shared" si="12"/>
        <v>176000</v>
      </c>
      <c r="I52" s="54">
        <v>48</v>
      </c>
      <c r="J52" s="60">
        <f t="shared" si="11"/>
        <v>1056000</v>
      </c>
      <c r="K52" s="55">
        <f t="shared" si="13"/>
        <v>56</v>
      </c>
      <c r="L52" s="60">
        <f t="shared" si="14"/>
        <v>1232000</v>
      </c>
    </row>
    <row r="53" spans="2:12" x14ac:dyDescent="0.2">
      <c r="B53" s="50">
        <v>40</v>
      </c>
      <c r="C53" s="102" t="s">
        <v>54</v>
      </c>
      <c r="D53" s="102"/>
      <c r="E53" s="65" t="s">
        <v>36</v>
      </c>
      <c r="F53" s="61">
        <v>20000</v>
      </c>
      <c r="G53" s="61">
        <v>8</v>
      </c>
      <c r="H53" s="61">
        <f t="shared" si="12"/>
        <v>160000</v>
      </c>
      <c r="I53" s="54">
        <v>32</v>
      </c>
      <c r="J53" s="60">
        <f t="shared" si="11"/>
        <v>640000</v>
      </c>
      <c r="K53" s="55">
        <f t="shared" si="13"/>
        <v>40</v>
      </c>
      <c r="L53" s="60">
        <f t="shared" si="14"/>
        <v>800000</v>
      </c>
    </row>
    <row r="54" spans="2:12" x14ac:dyDescent="0.2">
      <c r="B54" s="50">
        <v>41</v>
      </c>
      <c r="C54" s="102" t="s">
        <v>55</v>
      </c>
      <c r="D54" s="102"/>
      <c r="E54" s="65" t="s">
        <v>36</v>
      </c>
      <c r="F54" s="61">
        <v>12000</v>
      </c>
      <c r="G54" s="61">
        <v>0</v>
      </c>
      <c r="H54" s="61">
        <f t="shared" si="12"/>
        <v>0</v>
      </c>
      <c r="I54" s="54">
        <v>12</v>
      </c>
      <c r="J54" s="60">
        <f t="shared" si="11"/>
        <v>144000</v>
      </c>
      <c r="K54" s="55">
        <f t="shared" si="13"/>
        <v>12</v>
      </c>
      <c r="L54" s="60">
        <f t="shared" si="14"/>
        <v>144000</v>
      </c>
    </row>
    <row r="55" spans="2:12" x14ac:dyDescent="0.2">
      <c r="B55" s="50">
        <v>42</v>
      </c>
      <c r="C55" s="102" t="s">
        <v>56</v>
      </c>
      <c r="D55" s="102"/>
      <c r="E55" s="65" t="s">
        <v>36</v>
      </c>
      <c r="F55" s="61">
        <v>15000</v>
      </c>
      <c r="G55" s="61">
        <v>2</v>
      </c>
      <c r="H55" s="61">
        <f t="shared" si="12"/>
        <v>30000</v>
      </c>
      <c r="I55" s="54">
        <v>4</v>
      </c>
      <c r="J55" s="60">
        <f t="shared" si="11"/>
        <v>60000</v>
      </c>
      <c r="K55" s="55">
        <f t="shared" si="13"/>
        <v>6</v>
      </c>
      <c r="L55" s="60">
        <f t="shared" si="14"/>
        <v>90000</v>
      </c>
    </row>
    <row r="56" spans="2:12" x14ac:dyDescent="0.2">
      <c r="B56" s="50">
        <v>43</v>
      </c>
      <c r="C56" s="102" t="s">
        <v>57</v>
      </c>
      <c r="D56" s="102"/>
      <c r="E56" s="65" t="s">
        <v>36</v>
      </c>
      <c r="F56" s="61">
        <v>118000</v>
      </c>
      <c r="G56" s="61">
        <v>0</v>
      </c>
      <c r="H56" s="61">
        <f t="shared" si="12"/>
        <v>0</v>
      </c>
      <c r="I56" s="54">
        <v>1</v>
      </c>
      <c r="J56" s="60">
        <f t="shared" si="11"/>
        <v>118000</v>
      </c>
      <c r="K56" s="55">
        <f t="shared" si="13"/>
        <v>1</v>
      </c>
      <c r="L56" s="60">
        <f t="shared" si="14"/>
        <v>118000</v>
      </c>
    </row>
    <row r="57" spans="2:12" x14ac:dyDescent="0.2">
      <c r="B57" s="50"/>
      <c r="C57" s="98" t="s">
        <v>124</v>
      </c>
      <c r="D57" s="98"/>
      <c r="E57" s="56"/>
      <c r="F57" s="63"/>
      <c r="G57" s="63"/>
      <c r="H57" s="58">
        <f>SUM(H36:H56)</f>
        <v>101442000</v>
      </c>
      <c r="I57" s="59"/>
      <c r="J57" s="58">
        <f>SUM(J36:J56)</f>
        <v>9378000</v>
      </c>
      <c r="K57" s="59"/>
      <c r="L57" s="58">
        <f>SUM(L36:L56)</f>
        <v>110820000</v>
      </c>
    </row>
    <row r="58" spans="2:12" x14ac:dyDescent="0.2">
      <c r="B58" s="50">
        <v>44</v>
      </c>
      <c r="C58" s="99" t="s">
        <v>58</v>
      </c>
      <c r="D58" s="99"/>
      <c r="E58" s="65" t="s">
        <v>59</v>
      </c>
      <c r="F58" s="61">
        <v>550000</v>
      </c>
      <c r="G58" s="61"/>
      <c r="H58" s="61"/>
      <c r="I58" s="54">
        <v>40</v>
      </c>
      <c r="J58" s="55">
        <f>I58*F58</f>
        <v>22000000</v>
      </c>
      <c r="K58" s="55">
        <f>I58+G58</f>
        <v>40</v>
      </c>
      <c r="L58" s="60">
        <f>K58*F58</f>
        <v>22000000</v>
      </c>
    </row>
    <row r="59" spans="2:12" x14ac:dyDescent="0.2">
      <c r="B59" s="50">
        <v>45</v>
      </c>
      <c r="C59" s="99" t="s">
        <v>60</v>
      </c>
      <c r="D59" s="99"/>
      <c r="E59" s="65" t="s">
        <v>59</v>
      </c>
      <c r="F59" s="61">
        <v>900000</v>
      </c>
      <c r="G59" s="61"/>
      <c r="H59" s="61"/>
      <c r="I59" s="54"/>
      <c r="J59" s="55">
        <f>I59*F59</f>
        <v>0</v>
      </c>
      <c r="K59" s="55">
        <f>G59+I59</f>
        <v>0</v>
      </c>
      <c r="L59" s="54"/>
    </row>
    <row r="60" spans="2:12" x14ac:dyDescent="0.2">
      <c r="B60" s="50"/>
      <c r="C60" s="98" t="s">
        <v>125</v>
      </c>
      <c r="D60" s="98"/>
      <c r="E60" s="56"/>
      <c r="F60" s="63"/>
      <c r="G60" s="63"/>
      <c r="H60" s="63"/>
      <c r="I60" s="59"/>
      <c r="J60" s="58">
        <f>SUM(J58:J59)</f>
        <v>22000000</v>
      </c>
      <c r="K60" s="59"/>
      <c r="L60" s="58">
        <f>SUM(L58:L59)</f>
        <v>22000000</v>
      </c>
    </row>
    <row r="61" spans="2:12" ht="11.25" customHeight="1" x14ac:dyDescent="0.2">
      <c r="B61" s="50"/>
      <c r="C61" s="98" t="s">
        <v>61</v>
      </c>
      <c r="D61" s="98"/>
      <c r="E61" s="56"/>
      <c r="F61" s="63"/>
      <c r="G61" s="63"/>
      <c r="H61" s="58">
        <f>H60+H57+H35+H28</f>
        <v>355556000</v>
      </c>
      <c r="I61" s="58"/>
      <c r="J61" s="58">
        <f>J60+J57+J35+J28</f>
        <v>88433000</v>
      </c>
      <c r="K61" s="59"/>
      <c r="L61" s="58">
        <f>L60+L57+L35+L28</f>
        <v>443989000</v>
      </c>
    </row>
    <row r="62" spans="2:12" ht="13.5" customHeight="1" x14ac:dyDescent="0.2">
      <c r="B62" s="50">
        <v>46</v>
      </c>
      <c r="C62" s="99" t="s">
        <v>62</v>
      </c>
      <c r="D62" s="99"/>
      <c r="E62" s="52" t="s">
        <v>6</v>
      </c>
      <c r="F62" s="61">
        <v>80000</v>
      </c>
      <c r="G62" s="61">
        <v>40</v>
      </c>
      <c r="H62" s="61">
        <f>G62*F62</f>
        <v>3200000</v>
      </c>
      <c r="I62" s="54"/>
      <c r="J62" s="60">
        <f>I62*F62</f>
        <v>0</v>
      </c>
      <c r="K62" s="55">
        <f>G62+I62</f>
        <v>40</v>
      </c>
      <c r="L62" s="55">
        <f>K62*F62</f>
        <v>3200000</v>
      </c>
    </row>
    <row r="63" spans="2:12" x14ac:dyDescent="0.2">
      <c r="B63" s="50">
        <v>47</v>
      </c>
      <c r="C63" s="99" t="s">
        <v>63</v>
      </c>
      <c r="D63" s="99"/>
      <c r="E63" s="52" t="s">
        <v>6</v>
      </c>
      <c r="F63" s="61">
        <v>80000</v>
      </c>
      <c r="G63" s="61">
        <v>0</v>
      </c>
      <c r="H63" s="61">
        <f t="shared" ref="H63:H66" si="15">G63*F63</f>
        <v>0</v>
      </c>
      <c r="I63" s="54"/>
      <c r="J63" s="60">
        <f>I63*F63</f>
        <v>0</v>
      </c>
      <c r="K63" s="55">
        <f t="shared" ref="K63:K66" si="16">G63+I63</f>
        <v>0</v>
      </c>
      <c r="L63" s="55">
        <f t="shared" ref="L63:L66" si="17">K63*F63</f>
        <v>0</v>
      </c>
    </row>
    <row r="64" spans="2:12" x14ac:dyDescent="0.2">
      <c r="B64" s="50">
        <v>48</v>
      </c>
      <c r="C64" s="99" t="s">
        <v>64</v>
      </c>
      <c r="D64" s="99"/>
      <c r="E64" s="52" t="s">
        <v>4</v>
      </c>
      <c r="F64" s="61">
        <v>80000</v>
      </c>
      <c r="G64" s="61">
        <v>1703</v>
      </c>
      <c r="H64" s="61">
        <f t="shared" si="15"/>
        <v>136240000</v>
      </c>
      <c r="I64" s="54">
        <v>132</v>
      </c>
      <c r="J64" s="60">
        <f>I64*F64</f>
        <v>10560000</v>
      </c>
      <c r="K64" s="55">
        <f t="shared" si="16"/>
        <v>1835</v>
      </c>
      <c r="L64" s="55">
        <f t="shared" si="17"/>
        <v>146800000</v>
      </c>
    </row>
    <row r="65" spans="2:14" x14ac:dyDescent="0.2">
      <c r="B65" s="50">
        <v>49</v>
      </c>
      <c r="C65" s="99" t="s">
        <v>65</v>
      </c>
      <c r="D65" s="99"/>
      <c r="E65" s="52" t="s">
        <v>4</v>
      </c>
      <c r="F65" s="61">
        <v>29000</v>
      </c>
      <c r="G65" s="61">
        <v>2948</v>
      </c>
      <c r="H65" s="61">
        <f t="shared" si="15"/>
        <v>85492000</v>
      </c>
      <c r="I65" s="54">
        <v>760</v>
      </c>
      <c r="J65" s="60">
        <f>I65*F65</f>
        <v>22040000</v>
      </c>
      <c r="K65" s="55">
        <f t="shared" si="16"/>
        <v>3708</v>
      </c>
      <c r="L65" s="55">
        <f t="shared" si="17"/>
        <v>107532000</v>
      </c>
    </row>
    <row r="66" spans="2:14" x14ac:dyDescent="0.2">
      <c r="B66" s="50">
        <v>50</v>
      </c>
      <c r="C66" s="99" t="s">
        <v>66</v>
      </c>
      <c r="D66" s="99"/>
      <c r="E66" s="52" t="s">
        <v>67</v>
      </c>
      <c r="F66" s="61">
        <v>30000</v>
      </c>
      <c r="G66" s="61">
        <v>0</v>
      </c>
      <c r="H66" s="61">
        <f t="shared" si="15"/>
        <v>0</v>
      </c>
      <c r="I66" s="54"/>
      <c r="J66" s="60">
        <f>I66*F66</f>
        <v>0</v>
      </c>
      <c r="K66" s="55">
        <f t="shared" si="16"/>
        <v>0</v>
      </c>
      <c r="L66" s="55">
        <f t="shared" si="17"/>
        <v>0</v>
      </c>
    </row>
    <row r="67" spans="2:14" x14ac:dyDescent="0.2">
      <c r="B67" s="50"/>
      <c r="C67" s="98" t="s">
        <v>126</v>
      </c>
      <c r="D67" s="98"/>
      <c r="E67" s="71"/>
      <c r="F67" s="63"/>
      <c r="G67" s="63"/>
      <c r="H67" s="58">
        <f>SUM(H62:H66)</f>
        <v>224932000</v>
      </c>
      <c r="I67" s="59"/>
      <c r="J67" s="58">
        <f>SUM(J62:J66)</f>
        <v>32600000</v>
      </c>
      <c r="K67" s="59"/>
      <c r="L67" s="58">
        <f>SUM(L62:L66)</f>
        <v>257532000</v>
      </c>
    </row>
    <row r="68" spans="2:14" x14ac:dyDescent="0.2">
      <c r="B68" s="50">
        <v>51</v>
      </c>
      <c r="C68" s="99" t="s">
        <v>68</v>
      </c>
      <c r="D68" s="99"/>
      <c r="E68" s="52" t="s">
        <v>69</v>
      </c>
      <c r="F68" s="61">
        <v>1200</v>
      </c>
      <c r="G68" s="61">
        <v>17400</v>
      </c>
      <c r="H68" s="61">
        <f>F68*G68</f>
        <v>20880000</v>
      </c>
      <c r="I68" s="54">
        <v>3200</v>
      </c>
      <c r="J68" s="60">
        <f>I68*F68</f>
        <v>3840000</v>
      </c>
      <c r="K68" s="55">
        <f>I68+G68</f>
        <v>20600</v>
      </c>
      <c r="L68" s="55">
        <f>K68*F68</f>
        <v>24720000</v>
      </c>
    </row>
    <row r="69" spans="2:14" x14ac:dyDescent="0.2">
      <c r="B69" s="50">
        <v>52</v>
      </c>
      <c r="C69" s="99" t="s">
        <v>70</v>
      </c>
      <c r="D69" s="99"/>
      <c r="E69" s="52" t="s">
        <v>69</v>
      </c>
      <c r="F69" s="61">
        <v>1200</v>
      </c>
      <c r="G69" s="61">
        <v>15950</v>
      </c>
      <c r="H69" s="61">
        <f t="shared" ref="H69:H72" si="18">F69*G69</f>
        <v>19140000</v>
      </c>
      <c r="I69" s="54">
        <v>2800</v>
      </c>
      <c r="J69" s="60">
        <f>I69*F69</f>
        <v>3360000</v>
      </c>
      <c r="K69" s="55">
        <f t="shared" ref="K69:K72" si="19">I69+G69</f>
        <v>18750</v>
      </c>
      <c r="L69" s="55">
        <f t="shared" ref="L69:L72" si="20">K69*F69</f>
        <v>22500000</v>
      </c>
    </row>
    <row r="70" spans="2:14" x14ac:dyDescent="0.2">
      <c r="B70" s="50">
        <v>53</v>
      </c>
      <c r="C70" s="99" t="s">
        <v>71</v>
      </c>
      <c r="D70" s="99"/>
      <c r="E70" s="52" t="s">
        <v>69</v>
      </c>
      <c r="F70" s="61">
        <v>1200</v>
      </c>
      <c r="G70" s="61">
        <v>21280</v>
      </c>
      <c r="H70" s="61">
        <f t="shared" si="18"/>
        <v>25536000</v>
      </c>
      <c r="I70" s="54">
        <v>1200</v>
      </c>
      <c r="J70" s="60">
        <f>I70*F70</f>
        <v>1440000</v>
      </c>
      <c r="K70" s="55">
        <f t="shared" si="19"/>
        <v>22480</v>
      </c>
      <c r="L70" s="55">
        <f t="shared" si="20"/>
        <v>26976000</v>
      </c>
    </row>
    <row r="71" spans="2:14" x14ac:dyDescent="0.2">
      <c r="B71" s="50">
        <v>54</v>
      </c>
      <c r="C71" s="99" t="s">
        <v>72</v>
      </c>
      <c r="D71" s="99"/>
      <c r="E71" s="52" t="s">
        <v>69</v>
      </c>
      <c r="F71" s="61">
        <v>1200</v>
      </c>
      <c r="G71" s="61">
        <v>22200</v>
      </c>
      <c r="H71" s="61">
        <f t="shared" si="18"/>
        <v>26640000</v>
      </c>
      <c r="I71" s="54">
        <v>4600</v>
      </c>
      <c r="J71" s="60">
        <f>I71*F71</f>
        <v>5520000</v>
      </c>
      <c r="K71" s="55">
        <f t="shared" si="19"/>
        <v>26800</v>
      </c>
      <c r="L71" s="55">
        <f t="shared" si="20"/>
        <v>32160000</v>
      </c>
    </row>
    <row r="72" spans="2:14" x14ac:dyDescent="0.2">
      <c r="B72" s="50">
        <v>55</v>
      </c>
      <c r="C72" s="99" t="s">
        <v>73</v>
      </c>
      <c r="D72" s="99"/>
      <c r="E72" s="52" t="s">
        <v>69</v>
      </c>
      <c r="F72" s="61">
        <v>2800</v>
      </c>
      <c r="G72" s="61">
        <v>780</v>
      </c>
      <c r="H72" s="61">
        <f t="shared" si="18"/>
        <v>2184000</v>
      </c>
      <c r="I72" s="54"/>
      <c r="J72" s="60">
        <f>I72*F72</f>
        <v>0</v>
      </c>
      <c r="K72" s="55">
        <f t="shared" si="19"/>
        <v>780</v>
      </c>
      <c r="L72" s="55">
        <f t="shared" si="20"/>
        <v>2184000</v>
      </c>
    </row>
    <row r="73" spans="2:14" x14ac:dyDescent="0.2">
      <c r="B73" s="50"/>
      <c r="C73" s="104" t="s">
        <v>127</v>
      </c>
      <c r="D73" s="104"/>
      <c r="E73" s="49"/>
      <c r="F73" s="72"/>
      <c r="G73" s="72"/>
      <c r="H73" s="58">
        <f>SUM(H68:H72)</f>
        <v>94380000</v>
      </c>
      <c r="I73" s="59"/>
      <c r="J73" s="58">
        <f>SUM(J68:J72)</f>
        <v>14160000</v>
      </c>
      <c r="K73" s="59"/>
      <c r="L73" s="58">
        <f>SUM(L68:L72)</f>
        <v>108540000</v>
      </c>
    </row>
    <row r="74" spans="2:14" ht="10.5" customHeight="1" x14ac:dyDescent="0.2">
      <c r="B74" s="50"/>
      <c r="C74" s="105" t="s">
        <v>74</v>
      </c>
      <c r="D74" s="105"/>
      <c r="E74" s="73"/>
      <c r="F74" s="63"/>
      <c r="G74" s="63"/>
      <c r="H74" s="58">
        <f>H73+H67+H61+H16</f>
        <v>727748000</v>
      </c>
      <c r="I74" s="59"/>
      <c r="J74" s="58">
        <f>J73+J67+J61+J16</f>
        <v>135193000</v>
      </c>
      <c r="K74" s="59"/>
      <c r="L74" s="58">
        <f>L73+L67+L61+L16</f>
        <v>862941000</v>
      </c>
    </row>
    <row r="75" spans="2:14" x14ac:dyDescent="0.2">
      <c r="B75" s="50">
        <v>56</v>
      </c>
      <c r="C75" s="99" t="s">
        <v>75</v>
      </c>
      <c r="D75" s="99"/>
      <c r="E75" s="52" t="s">
        <v>76</v>
      </c>
      <c r="F75" s="61">
        <v>40000</v>
      </c>
      <c r="G75" s="61">
        <v>8</v>
      </c>
      <c r="H75" s="61">
        <f>F75*G75</f>
        <v>320000</v>
      </c>
      <c r="I75" s="54"/>
      <c r="J75" s="60">
        <f>I75*F75</f>
        <v>0</v>
      </c>
      <c r="K75" s="55">
        <f>G75+I75</f>
        <v>8</v>
      </c>
      <c r="L75" s="60">
        <f>K75*F75</f>
        <v>320000</v>
      </c>
    </row>
    <row r="76" spans="2:14" x14ac:dyDescent="0.2">
      <c r="B76" s="50">
        <f>B75+1</f>
        <v>57</v>
      </c>
      <c r="C76" s="103" t="s">
        <v>77</v>
      </c>
      <c r="D76" s="103"/>
      <c r="E76" s="66" t="s">
        <v>76</v>
      </c>
      <c r="F76" s="61">
        <v>20000</v>
      </c>
      <c r="G76" s="61">
        <v>8</v>
      </c>
      <c r="H76" s="61">
        <f t="shared" ref="H76:H100" si="21">F76*G76</f>
        <v>160000</v>
      </c>
      <c r="I76" s="54"/>
      <c r="J76" s="60">
        <f t="shared" ref="J76:J108" si="22">I76*F76</f>
        <v>0</v>
      </c>
      <c r="K76" s="55">
        <f t="shared" ref="K76:K100" si="23">G76+I76</f>
        <v>8</v>
      </c>
      <c r="L76" s="60">
        <f>K76*F76</f>
        <v>160000</v>
      </c>
    </row>
    <row r="77" spans="2:14" x14ac:dyDescent="0.2">
      <c r="B77" s="50">
        <f t="shared" ref="B77:B100" si="24">B76+1</f>
        <v>58</v>
      </c>
      <c r="C77" s="103" t="s">
        <v>78</v>
      </c>
      <c r="D77" s="103"/>
      <c r="E77" s="66" t="s">
        <v>76</v>
      </c>
      <c r="F77" s="61">
        <v>50000</v>
      </c>
      <c r="G77" s="61">
        <v>0</v>
      </c>
      <c r="H77" s="61">
        <f t="shared" si="21"/>
        <v>0</v>
      </c>
      <c r="I77" s="54"/>
      <c r="J77" s="60">
        <f t="shared" si="22"/>
        <v>0</v>
      </c>
      <c r="K77" s="55">
        <f t="shared" si="23"/>
        <v>0</v>
      </c>
      <c r="L77" s="54"/>
    </row>
    <row r="78" spans="2:14" x14ac:dyDescent="0.2">
      <c r="B78" s="50">
        <f t="shared" si="24"/>
        <v>59</v>
      </c>
      <c r="C78" s="103" t="s">
        <v>133</v>
      </c>
      <c r="D78" s="103"/>
      <c r="E78" s="66" t="s">
        <v>76</v>
      </c>
      <c r="F78" s="61">
        <v>25000</v>
      </c>
      <c r="G78" s="61">
        <v>47</v>
      </c>
      <c r="H78" s="61">
        <f t="shared" si="21"/>
        <v>1175000</v>
      </c>
      <c r="I78" s="54"/>
      <c r="J78" s="60">
        <f t="shared" si="22"/>
        <v>0</v>
      </c>
      <c r="K78" s="55">
        <f t="shared" si="23"/>
        <v>47</v>
      </c>
      <c r="L78" s="60">
        <f>K78*F78</f>
        <v>1175000</v>
      </c>
    </row>
    <row r="79" spans="2:14" x14ac:dyDescent="0.2">
      <c r="B79" s="50">
        <f t="shared" si="24"/>
        <v>60</v>
      </c>
      <c r="C79" s="103" t="s">
        <v>134</v>
      </c>
      <c r="D79" s="103"/>
      <c r="E79" s="66" t="s">
        <v>76</v>
      </c>
      <c r="F79" s="61">
        <v>22000</v>
      </c>
      <c r="G79" s="61">
        <v>2132</v>
      </c>
      <c r="H79" s="61">
        <f t="shared" si="21"/>
        <v>46904000</v>
      </c>
      <c r="I79" s="74">
        <v>400</v>
      </c>
      <c r="J79" s="60">
        <f t="shared" si="22"/>
        <v>8800000</v>
      </c>
      <c r="K79" s="55">
        <f t="shared" si="23"/>
        <v>2532</v>
      </c>
      <c r="L79" s="60">
        <f t="shared" ref="L79:L81" si="25">K79*F79</f>
        <v>55704000</v>
      </c>
      <c r="N79" s="146"/>
    </row>
    <row r="80" spans="2:14" x14ac:dyDescent="0.2">
      <c r="B80" s="50">
        <f t="shared" si="24"/>
        <v>61</v>
      </c>
      <c r="C80" s="103" t="s">
        <v>79</v>
      </c>
      <c r="D80" s="103"/>
      <c r="E80" s="66" t="s">
        <v>76</v>
      </c>
      <c r="F80" s="61">
        <v>16000</v>
      </c>
      <c r="G80" s="61">
        <v>2376</v>
      </c>
      <c r="H80" s="61">
        <f t="shared" si="21"/>
        <v>38016000</v>
      </c>
      <c r="I80" s="74"/>
      <c r="J80" s="60">
        <f t="shared" si="22"/>
        <v>0</v>
      </c>
      <c r="K80" s="55">
        <f t="shared" si="23"/>
        <v>2376</v>
      </c>
      <c r="L80" s="60">
        <f t="shared" si="25"/>
        <v>38016000</v>
      </c>
    </row>
    <row r="81" spans="2:12" x14ac:dyDescent="0.2">
      <c r="B81" s="50">
        <f t="shared" si="24"/>
        <v>62</v>
      </c>
      <c r="C81" s="103" t="s">
        <v>80</v>
      </c>
      <c r="D81" s="103"/>
      <c r="E81" s="66" t="s">
        <v>76</v>
      </c>
      <c r="F81" s="61">
        <v>16000</v>
      </c>
      <c r="G81" s="61">
        <v>2376</v>
      </c>
      <c r="H81" s="61">
        <f t="shared" si="21"/>
        <v>38016000</v>
      </c>
      <c r="I81" s="74"/>
      <c r="J81" s="60">
        <f t="shared" si="22"/>
        <v>0</v>
      </c>
      <c r="K81" s="55">
        <f t="shared" si="23"/>
        <v>2376</v>
      </c>
      <c r="L81" s="60">
        <f t="shared" si="25"/>
        <v>38016000</v>
      </c>
    </row>
    <row r="82" spans="2:12" x14ac:dyDescent="0.2">
      <c r="B82" s="50">
        <f t="shared" si="24"/>
        <v>63</v>
      </c>
      <c r="C82" s="103" t="s">
        <v>81</v>
      </c>
      <c r="D82" s="103"/>
      <c r="E82" s="66" t="s">
        <v>76</v>
      </c>
      <c r="F82" s="61">
        <v>18000</v>
      </c>
      <c r="G82" s="61">
        <v>533</v>
      </c>
      <c r="H82" s="61">
        <f t="shared" si="21"/>
        <v>9594000</v>
      </c>
      <c r="I82" s="74"/>
      <c r="J82" s="60">
        <f t="shared" si="22"/>
        <v>0</v>
      </c>
      <c r="K82" s="55">
        <f t="shared" si="23"/>
        <v>533</v>
      </c>
      <c r="L82" s="60">
        <f>K82*F82</f>
        <v>9594000</v>
      </c>
    </row>
    <row r="83" spans="2:12" x14ac:dyDescent="0.2">
      <c r="B83" s="50">
        <f t="shared" si="24"/>
        <v>64</v>
      </c>
      <c r="C83" s="103" t="s">
        <v>82</v>
      </c>
      <c r="D83" s="103"/>
      <c r="E83" s="66" t="s">
        <v>76</v>
      </c>
      <c r="F83" s="61">
        <v>60000</v>
      </c>
      <c r="G83" s="61">
        <v>511</v>
      </c>
      <c r="H83" s="61">
        <f t="shared" si="21"/>
        <v>30660000</v>
      </c>
      <c r="I83" s="74"/>
      <c r="J83" s="60">
        <f t="shared" si="22"/>
        <v>0</v>
      </c>
      <c r="K83" s="55">
        <f t="shared" si="23"/>
        <v>511</v>
      </c>
      <c r="L83" s="60">
        <f>K83*F83</f>
        <v>30660000</v>
      </c>
    </row>
    <row r="84" spans="2:12" x14ac:dyDescent="0.2">
      <c r="B84" s="50">
        <f t="shared" si="24"/>
        <v>65</v>
      </c>
      <c r="C84" s="103" t="s">
        <v>83</v>
      </c>
      <c r="D84" s="103"/>
      <c r="E84" s="66" t="s">
        <v>76</v>
      </c>
      <c r="F84" s="61">
        <v>38000</v>
      </c>
      <c r="G84" s="61">
        <v>296</v>
      </c>
      <c r="H84" s="61">
        <f t="shared" si="21"/>
        <v>11248000</v>
      </c>
      <c r="I84" s="74"/>
      <c r="J84" s="60">
        <f t="shared" si="22"/>
        <v>0</v>
      </c>
      <c r="K84" s="55">
        <f t="shared" si="23"/>
        <v>296</v>
      </c>
      <c r="L84" s="60">
        <f t="shared" ref="L84:L86" si="26">K84*F84</f>
        <v>11248000</v>
      </c>
    </row>
    <row r="85" spans="2:12" x14ac:dyDescent="0.2">
      <c r="B85" s="50">
        <f t="shared" si="24"/>
        <v>66</v>
      </c>
      <c r="C85" s="103" t="s">
        <v>84</v>
      </c>
      <c r="D85" s="103"/>
      <c r="E85" s="66" t="s">
        <v>76</v>
      </c>
      <c r="F85" s="61">
        <v>45000</v>
      </c>
      <c r="G85" s="61">
        <v>18</v>
      </c>
      <c r="H85" s="61">
        <f t="shared" si="21"/>
        <v>810000</v>
      </c>
      <c r="I85" s="74"/>
      <c r="J85" s="60">
        <f t="shared" si="22"/>
        <v>0</v>
      </c>
      <c r="K85" s="55">
        <f t="shared" si="23"/>
        <v>18</v>
      </c>
      <c r="L85" s="60">
        <f t="shared" si="26"/>
        <v>810000</v>
      </c>
    </row>
    <row r="86" spans="2:12" x14ac:dyDescent="0.2">
      <c r="B86" s="50">
        <f t="shared" si="24"/>
        <v>67</v>
      </c>
      <c r="C86" s="103" t="s">
        <v>85</v>
      </c>
      <c r="D86" s="103"/>
      <c r="E86" s="66" t="s">
        <v>76</v>
      </c>
      <c r="F86" s="61">
        <v>35000</v>
      </c>
      <c r="G86" s="61">
        <v>85</v>
      </c>
      <c r="H86" s="61">
        <f t="shared" si="21"/>
        <v>2975000</v>
      </c>
      <c r="I86" s="74"/>
      <c r="J86" s="60">
        <f t="shared" si="22"/>
        <v>0</v>
      </c>
      <c r="K86" s="55">
        <f t="shared" si="23"/>
        <v>85</v>
      </c>
      <c r="L86" s="60">
        <f t="shared" si="26"/>
        <v>2975000</v>
      </c>
    </row>
    <row r="87" spans="2:12" x14ac:dyDescent="0.2">
      <c r="B87" s="50">
        <f t="shared" si="24"/>
        <v>68</v>
      </c>
      <c r="C87" s="103" t="s">
        <v>86</v>
      </c>
      <c r="D87" s="103"/>
      <c r="E87" s="66" t="s">
        <v>76</v>
      </c>
      <c r="F87" s="61">
        <v>300000</v>
      </c>
      <c r="G87" s="61">
        <v>65</v>
      </c>
      <c r="H87" s="61">
        <f t="shared" si="21"/>
        <v>19500000</v>
      </c>
      <c r="I87" s="51"/>
      <c r="J87" s="60">
        <f t="shared" si="22"/>
        <v>0</v>
      </c>
      <c r="K87" s="55">
        <f t="shared" si="23"/>
        <v>65</v>
      </c>
      <c r="L87" s="60">
        <f>K87*F87</f>
        <v>19500000</v>
      </c>
    </row>
    <row r="88" spans="2:12" x14ac:dyDescent="0.2">
      <c r="B88" s="50">
        <f t="shared" si="24"/>
        <v>69</v>
      </c>
      <c r="C88" s="103" t="s">
        <v>87</v>
      </c>
      <c r="D88" s="103"/>
      <c r="E88" s="66" t="s">
        <v>76</v>
      </c>
      <c r="F88" s="61">
        <v>55000</v>
      </c>
      <c r="G88" s="61">
        <v>0</v>
      </c>
      <c r="H88" s="61">
        <f t="shared" si="21"/>
        <v>0</v>
      </c>
      <c r="I88" s="54"/>
      <c r="J88" s="60">
        <f t="shared" si="22"/>
        <v>0</v>
      </c>
      <c r="K88" s="55">
        <f t="shared" si="23"/>
        <v>0</v>
      </c>
      <c r="L88" s="60">
        <f t="shared" ref="L88:L91" si="27">K88*F88</f>
        <v>0</v>
      </c>
    </row>
    <row r="89" spans="2:12" x14ac:dyDescent="0.2">
      <c r="B89" s="50">
        <f t="shared" si="24"/>
        <v>70</v>
      </c>
      <c r="C89" s="99" t="s">
        <v>88</v>
      </c>
      <c r="D89" s="99"/>
      <c r="E89" s="66" t="s">
        <v>76</v>
      </c>
      <c r="F89" s="61">
        <v>100000</v>
      </c>
      <c r="G89" s="61">
        <v>20</v>
      </c>
      <c r="H89" s="61">
        <f t="shared" si="21"/>
        <v>2000000</v>
      </c>
      <c r="I89" s="54"/>
      <c r="J89" s="60">
        <f t="shared" si="22"/>
        <v>0</v>
      </c>
      <c r="K89" s="55">
        <f t="shared" si="23"/>
        <v>20</v>
      </c>
      <c r="L89" s="60">
        <f t="shared" si="27"/>
        <v>2000000</v>
      </c>
    </row>
    <row r="90" spans="2:12" x14ac:dyDescent="0.2">
      <c r="B90" s="50">
        <f t="shared" si="24"/>
        <v>71</v>
      </c>
      <c r="C90" s="99" t="s">
        <v>89</v>
      </c>
      <c r="D90" s="99"/>
      <c r="E90" s="66" t="s">
        <v>76</v>
      </c>
      <c r="F90" s="61">
        <v>200000</v>
      </c>
      <c r="G90" s="61">
        <v>50</v>
      </c>
      <c r="H90" s="61">
        <f t="shared" si="21"/>
        <v>10000000</v>
      </c>
      <c r="I90" s="54"/>
      <c r="J90" s="60">
        <f t="shared" si="22"/>
        <v>0</v>
      </c>
      <c r="K90" s="55">
        <f t="shared" si="23"/>
        <v>50</v>
      </c>
      <c r="L90" s="60">
        <f t="shared" si="27"/>
        <v>10000000</v>
      </c>
    </row>
    <row r="91" spans="2:12" x14ac:dyDescent="0.2">
      <c r="B91" s="50">
        <f t="shared" si="24"/>
        <v>72</v>
      </c>
      <c r="C91" s="99" t="s">
        <v>90</v>
      </c>
      <c r="D91" s="99"/>
      <c r="E91" s="66" t="s">
        <v>76</v>
      </c>
      <c r="F91" s="61">
        <v>56000</v>
      </c>
      <c r="G91" s="61">
        <v>0</v>
      </c>
      <c r="H91" s="61">
        <f t="shared" si="21"/>
        <v>0</v>
      </c>
      <c r="I91" s="54"/>
      <c r="J91" s="60">
        <f t="shared" si="22"/>
        <v>0</v>
      </c>
      <c r="K91" s="55">
        <f t="shared" si="23"/>
        <v>0</v>
      </c>
      <c r="L91" s="60">
        <f t="shared" si="27"/>
        <v>0</v>
      </c>
    </row>
    <row r="92" spans="2:12" x14ac:dyDescent="0.2">
      <c r="B92" s="50">
        <f t="shared" si="24"/>
        <v>73</v>
      </c>
      <c r="C92" s="103" t="s">
        <v>91</v>
      </c>
      <c r="D92" s="103"/>
      <c r="E92" s="66" t="s">
        <v>76</v>
      </c>
      <c r="F92" s="61">
        <v>51500</v>
      </c>
      <c r="G92" s="61">
        <v>23</v>
      </c>
      <c r="H92" s="61">
        <f t="shared" si="21"/>
        <v>1184500</v>
      </c>
      <c r="I92" s="54"/>
      <c r="J92" s="60">
        <f t="shared" si="22"/>
        <v>0</v>
      </c>
      <c r="K92" s="55">
        <f t="shared" si="23"/>
        <v>23</v>
      </c>
      <c r="L92" s="60">
        <f>K92*F92</f>
        <v>1184500</v>
      </c>
    </row>
    <row r="93" spans="2:12" x14ac:dyDescent="0.2">
      <c r="B93" s="50">
        <f t="shared" si="24"/>
        <v>74</v>
      </c>
      <c r="C93" s="99" t="s">
        <v>92</v>
      </c>
      <c r="D93" s="99"/>
      <c r="E93" s="66" t="s">
        <v>76</v>
      </c>
      <c r="F93" s="61">
        <v>48000</v>
      </c>
      <c r="G93" s="61">
        <v>16</v>
      </c>
      <c r="H93" s="61">
        <f t="shared" si="21"/>
        <v>768000</v>
      </c>
      <c r="I93" s="54"/>
      <c r="J93" s="60">
        <f t="shared" si="22"/>
        <v>0</v>
      </c>
      <c r="K93" s="55">
        <f t="shared" si="23"/>
        <v>16</v>
      </c>
      <c r="L93" s="60">
        <f>K93*F93</f>
        <v>768000</v>
      </c>
    </row>
    <row r="94" spans="2:12" x14ac:dyDescent="0.2">
      <c r="B94" s="50">
        <f t="shared" si="24"/>
        <v>75</v>
      </c>
      <c r="C94" s="106" t="s">
        <v>93</v>
      </c>
      <c r="D94" s="75" t="s">
        <v>94</v>
      </c>
      <c r="E94" s="66" t="s">
        <v>38</v>
      </c>
      <c r="F94" s="61">
        <v>32946</v>
      </c>
      <c r="G94" s="61">
        <v>23</v>
      </c>
      <c r="H94" s="61">
        <f t="shared" si="21"/>
        <v>757758</v>
      </c>
      <c r="I94" s="54">
        <v>8</v>
      </c>
      <c r="J94" s="60">
        <f t="shared" si="22"/>
        <v>263568</v>
      </c>
      <c r="K94" s="55">
        <f t="shared" si="23"/>
        <v>31</v>
      </c>
      <c r="L94" s="60">
        <f>K94*F94</f>
        <v>1021326</v>
      </c>
    </row>
    <row r="95" spans="2:12" x14ac:dyDescent="0.2">
      <c r="B95" s="50">
        <f t="shared" si="24"/>
        <v>76</v>
      </c>
      <c r="C95" s="106"/>
      <c r="D95" s="75" t="s">
        <v>95</v>
      </c>
      <c r="E95" s="66" t="s">
        <v>38</v>
      </c>
      <c r="F95" s="61">
        <v>246228</v>
      </c>
      <c r="G95" s="61">
        <v>63</v>
      </c>
      <c r="H95" s="61">
        <f t="shared" si="21"/>
        <v>15512364</v>
      </c>
      <c r="I95" s="54">
        <v>15</v>
      </c>
      <c r="J95" s="60">
        <f t="shared" si="22"/>
        <v>3693420</v>
      </c>
      <c r="K95" s="55">
        <f t="shared" si="23"/>
        <v>78</v>
      </c>
      <c r="L95" s="60">
        <f t="shared" ref="L95:L100" si="28">K95*F95</f>
        <v>19205784</v>
      </c>
    </row>
    <row r="96" spans="2:12" x14ac:dyDescent="0.2">
      <c r="B96" s="50">
        <f t="shared" si="24"/>
        <v>77</v>
      </c>
      <c r="C96" s="106"/>
      <c r="D96" s="75" t="s">
        <v>96</v>
      </c>
      <c r="E96" s="66" t="s">
        <v>38</v>
      </c>
      <c r="F96" s="61">
        <v>305949</v>
      </c>
      <c r="G96" s="61">
        <v>3</v>
      </c>
      <c r="H96" s="61">
        <f t="shared" si="21"/>
        <v>917847</v>
      </c>
      <c r="I96" s="54">
        <v>5</v>
      </c>
      <c r="J96" s="60">
        <f t="shared" si="22"/>
        <v>1529745</v>
      </c>
      <c r="K96" s="55">
        <f t="shared" si="23"/>
        <v>8</v>
      </c>
      <c r="L96" s="60">
        <f t="shared" si="28"/>
        <v>2447592</v>
      </c>
    </row>
    <row r="97" spans="2:12" x14ac:dyDescent="0.2">
      <c r="B97" s="50">
        <f t="shared" si="24"/>
        <v>78</v>
      </c>
      <c r="C97" s="106"/>
      <c r="D97" s="75" t="s">
        <v>97</v>
      </c>
      <c r="E97" s="66" t="s">
        <v>38</v>
      </c>
      <c r="F97" s="61">
        <v>131478</v>
      </c>
      <c r="G97" s="61">
        <v>8</v>
      </c>
      <c r="H97" s="61">
        <f t="shared" si="21"/>
        <v>1051824</v>
      </c>
      <c r="I97" s="54">
        <v>13</v>
      </c>
      <c r="J97" s="60">
        <f t="shared" si="22"/>
        <v>1709214</v>
      </c>
      <c r="K97" s="55">
        <f t="shared" si="23"/>
        <v>21</v>
      </c>
      <c r="L97" s="60">
        <f t="shared" si="28"/>
        <v>2761038</v>
      </c>
    </row>
    <row r="98" spans="2:12" x14ac:dyDescent="0.2">
      <c r="B98" s="50">
        <f t="shared" si="24"/>
        <v>79</v>
      </c>
      <c r="C98" s="99" t="s">
        <v>98</v>
      </c>
      <c r="D98" s="99"/>
      <c r="E98" s="52" t="s">
        <v>76</v>
      </c>
      <c r="F98" s="61">
        <v>68000</v>
      </c>
      <c r="G98" s="61">
        <v>6</v>
      </c>
      <c r="H98" s="61">
        <f t="shared" si="21"/>
        <v>408000</v>
      </c>
      <c r="I98" s="54">
        <v>25</v>
      </c>
      <c r="J98" s="60">
        <f t="shared" si="22"/>
        <v>1700000</v>
      </c>
      <c r="K98" s="55">
        <f t="shared" si="23"/>
        <v>31</v>
      </c>
      <c r="L98" s="60">
        <f t="shared" si="28"/>
        <v>2108000</v>
      </c>
    </row>
    <row r="99" spans="2:12" x14ac:dyDescent="0.2">
      <c r="B99" s="50">
        <f t="shared" si="24"/>
        <v>80</v>
      </c>
      <c r="C99" s="99" t="s">
        <v>99</v>
      </c>
      <c r="D99" s="99"/>
      <c r="E99" s="52" t="s">
        <v>76</v>
      </c>
      <c r="F99" s="61">
        <v>250000</v>
      </c>
      <c r="G99" s="61">
        <v>2</v>
      </c>
      <c r="H99" s="61">
        <f t="shared" si="21"/>
        <v>500000</v>
      </c>
      <c r="I99" s="54">
        <v>4</v>
      </c>
      <c r="J99" s="60">
        <f t="shared" si="22"/>
        <v>1000000</v>
      </c>
      <c r="K99" s="55">
        <f t="shared" si="23"/>
        <v>6</v>
      </c>
      <c r="L99" s="60">
        <f t="shared" si="28"/>
        <v>1500000</v>
      </c>
    </row>
    <row r="100" spans="2:12" x14ac:dyDescent="0.2">
      <c r="B100" s="50">
        <f t="shared" si="24"/>
        <v>81</v>
      </c>
      <c r="C100" s="99" t="s">
        <v>100</v>
      </c>
      <c r="D100" s="99"/>
      <c r="E100" s="52" t="s">
        <v>76</v>
      </c>
      <c r="F100" s="61">
        <v>360000</v>
      </c>
      <c r="G100" s="61">
        <v>0</v>
      </c>
      <c r="H100" s="61">
        <f t="shared" si="21"/>
        <v>0</v>
      </c>
      <c r="I100" s="54">
        <v>1</v>
      </c>
      <c r="J100" s="60">
        <f t="shared" si="22"/>
        <v>360000</v>
      </c>
      <c r="K100" s="55">
        <f t="shared" si="23"/>
        <v>1</v>
      </c>
      <c r="L100" s="60">
        <f t="shared" si="28"/>
        <v>360000</v>
      </c>
    </row>
    <row r="101" spans="2:12" x14ac:dyDescent="0.2">
      <c r="B101" s="50"/>
      <c r="C101" s="98" t="s">
        <v>128</v>
      </c>
      <c r="D101" s="98"/>
      <c r="E101" s="56"/>
      <c r="F101" s="57"/>
      <c r="G101" s="57"/>
      <c r="H101" s="58">
        <f>SUM(H75:H100)</f>
        <v>232478293</v>
      </c>
      <c r="I101" s="59"/>
      <c r="J101" s="58">
        <f>SUM(J75:J100)</f>
        <v>19055947</v>
      </c>
      <c r="K101" s="59"/>
      <c r="L101" s="58">
        <f>SUM(L75:L100)</f>
        <v>251534240</v>
      </c>
    </row>
    <row r="102" spans="2:12" x14ac:dyDescent="0.2">
      <c r="B102" s="50">
        <v>82</v>
      </c>
      <c r="C102" s="106" t="s">
        <v>118</v>
      </c>
      <c r="D102" s="76" t="s">
        <v>119</v>
      </c>
      <c r="E102" s="52" t="s">
        <v>76</v>
      </c>
      <c r="F102" s="61">
        <v>9000</v>
      </c>
      <c r="G102" s="61">
        <v>76</v>
      </c>
      <c r="H102" s="61">
        <f>F102*G102</f>
        <v>684000</v>
      </c>
      <c r="I102" s="54"/>
      <c r="J102" s="55">
        <f t="shared" si="22"/>
        <v>0</v>
      </c>
      <c r="K102" s="55">
        <f>G102+I102</f>
        <v>76</v>
      </c>
      <c r="L102" s="60">
        <f>K102*F102</f>
        <v>684000</v>
      </c>
    </row>
    <row r="103" spans="2:12" x14ac:dyDescent="0.2">
      <c r="B103" s="50">
        <v>83</v>
      </c>
      <c r="C103" s="106"/>
      <c r="D103" s="76" t="s">
        <v>120</v>
      </c>
      <c r="E103" s="52" t="s">
        <v>76</v>
      </c>
      <c r="F103" s="61">
        <v>6000</v>
      </c>
      <c r="G103" s="61">
        <v>2132</v>
      </c>
      <c r="H103" s="61">
        <f>F103*G103</f>
        <v>12792000</v>
      </c>
      <c r="I103" s="54">
        <v>400</v>
      </c>
      <c r="J103" s="55">
        <f t="shared" si="22"/>
        <v>2400000</v>
      </c>
      <c r="K103" s="55">
        <f>G103+I103</f>
        <v>2532</v>
      </c>
      <c r="L103" s="60">
        <f>K103*F103</f>
        <v>15192000</v>
      </c>
    </row>
    <row r="104" spans="2:12" x14ac:dyDescent="0.2">
      <c r="B104" s="50"/>
      <c r="C104" s="98" t="s">
        <v>129</v>
      </c>
      <c r="D104" s="98"/>
      <c r="E104" s="56"/>
      <c r="F104" s="57"/>
      <c r="G104" s="57"/>
      <c r="H104" s="58">
        <f>SUM(H102:H103)</f>
        <v>13476000</v>
      </c>
      <c r="I104" s="59"/>
      <c r="J104" s="58">
        <f>SUM(J102:J103)</f>
        <v>2400000</v>
      </c>
      <c r="K104" s="59"/>
      <c r="L104" s="58">
        <f>SUM(L102:L103)</f>
        <v>15876000</v>
      </c>
    </row>
    <row r="105" spans="2:12" x14ac:dyDescent="0.2">
      <c r="B105" s="50"/>
      <c r="C105" s="98" t="s">
        <v>101</v>
      </c>
      <c r="D105" s="98"/>
      <c r="E105" s="56"/>
      <c r="F105" s="57"/>
      <c r="G105" s="57"/>
      <c r="H105" s="58">
        <f>H104+H101</f>
        <v>245954293</v>
      </c>
      <c r="I105" s="59"/>
      <c r="J105" s="58">
        <f>J104+J101</f>
        <v>21455947</v>
      </c>
      <c r="K105" s="59"/>
      <c r="L105" s="58">
        <f>L104+L101</f>
        <v>267410240</v>
      </c>
    </row>
    <row r="106" spans="2:12" x14ac:dyDescent="0.2">
      <c r="B106" s="50">
        <v>84</v>
      </c>
      <c r="C106" s="109" t="s">
        <v>114</v>
      </c>
      <c r="D106" s="109"/>
      <c r="E106" s="52" t="s">
        <v>117</v>
      </c>
      <c r="F106" s="77">
        <v>182100</v>
      </c>
      <c r="G106" s="77">
        <v>2</v>
      </c>
      <c r="H106" s="77">
        <f>F106*G106</f>
        <v>364200</v>
      </c>
      <c r="I106" s="54"/>
      <c r="J106" s="55">
        <f t="shared" si="22"/>
        <v>0</v>
      </c>
      <c r="K106" s="55">
        <f>G106+I106</f>
        <v>2</v>
      </c>
      <c r="L106" s="55">
        <f>K106*F106</f>
        <v>364200</v>
      </c>
    </row>
    <row r="107" spans="2:12" x14ac:dyDescent="0.2">
      <c r="B107" s="50">
        <v>85</v>
      </c>
      <c r="C107" s="109" t="s">
        <v>115</v>
      </c>
      <c r="D107" s="109"/>
      <c r="E107" s="52" t="s">
        <v>117</v>
      </c>
      <c r="F107" s="77">
        <v>182100</v>
      </c>
      <c r="G107" s="77">
        <v>2</v>
      </c>
      <c r="H107" s="77">
        <f t="shared" ref="H107:H108" si="29">F107*G107</f>
        <v>364200</v>
      </c>
      <c r="I107" s="54"/>
      <c r="J107" s="55">
        <f t="shared" si="22"/>
        <v>0</v>
      </c>
      <c r="K107" s="55">
        <f t="shared" ref="K107:K108" si="30">G107+I107</f>
        <v>2</v>
      </c>
      <c r="L107" s="55">
        <f t="shared" ref="L107:L108" si="31">K107*F107</f>
        <v>364200</v>
      </c>
    </row>
    <row r="108" spans="2:12" x14ac:dyDescent="0.2">
      <c r="B108" s="50">
        <v>86</v>
      </c>
      <c r="C108" s="109" t="s">
        <v>116</v>
      </c>
      <c r="D108" s="109"/>
      <c r="E108" s="52" t="s">
        <v>117</v>
      </c>
      <c r="F108" s="77">
        <v>137500</v>
      </c>
      <c r="G108" s="77">
        <v>1</v>
      </c>
      <c r="H108" s="77">
        <f t="shared" si="29"/>
        <v>137500</v>
      </c>
      <c r="I108" s="54"/>
      <c r="J108" s="55">
        <f t="shared" si="22"/>
        <v>0</v>
      </c>
      <c r="K108" s="55">
        <f t="shared" si="30"/>
        <v>1</v>
      </c>
      <c r="L108" s="55">
        <f t="shared" si="31"/>
        <v>137500</v>
      </c>
    </row>
    <row r="109" spans="2:12" x14ac:dyDescent="0.2">
      <c r="B109" s="50"/>
      <c r="C109" s="98" t="s">
        <v>135</v>
      </c>
      <c r="D109" s="98"/>
      <c r="E109" s="56"/>
      <c r="F109" s="78"/>
      <c r="G109" s="78"/>
      <c r="H109" s="58">
        <f>SUM(H106:H108)</f>
        <v>865900</v>
      </c>
      <c r="I109" s="59"/>
      <c r="J109" s="58">
        <f>SUM(J106:J108)</f>
        <v>0</v>
      </c>
      <c r="K109" s="59"/>
      <c r="L109" s="58">
        <f>SUM(L106:L108)</f>
        <v>865900</v>
      </c>
    </row>
    <row r="110" spans="2:12" x14ac:dyDescent="0.2">
      <c r="B110" s="50">
        <v>87</v>
      </c>
      <c r="C110" s="99" t="s">
        <v>102</v>
      </c>
      <c r="D110" s="99"/>
      <c r="E110" s="52" t="s">
        <v>103</v>
      </c>
      <c r="F110" s="61"/>
      <c r="G110" s="61"/>
      <c r="H110" s="55">
        <v>1741000</v>
      </c>
      <c r="I110" s="54"/>
      <c r="J110" s="55">
        <v>131000</v>
      </c>
      <c r="K110" s="54"/>
      <c r="L110" s="55">
        <f>H110+J110</f>
        <v>1872000</v>
      </c>
    </row>
    <row r="111" spans="2:12" x14ac:dyDescent="0.2">
      <c r="B111" s="50">
        <v>88</v>
      </c>
      <c r="C111" s="99" t="s">
        <v>104</v>
      </c>
      <c r="D111" s="99"/>
      <c r="E111" s="52" t="s">
        <v>103</v>
      </c>
      <c r="F111" s="61"/>
      <c r="G111" s="61"/>
      <c r="H111" s="55">
        <v>320000</v>
      </c>
      <c r="I111" s="54"/>
      <c r="J111" s="55"/>
      <c r="K111" s="54"/>
      <c r="L111" s="55">
        <f t="shared" ref="L111:L115" si="32">H111+J111</f>
        <v>320000</v>
      </c>
    </row>
    <row r="112" spans="2:12" x14ac:dyDescent="0.2">
      <c r="B112" s="50">
        <v>89</v>
      </c>
      <c r="C112" s="99" t="s">
        <v>105</v>
      </c>
      <c r="D112" s="99"/>
      <c r="E112" s="52" t="s">
        <v>103</v>
      </c>
      <c r="F112" s="61"/>
      <c r="G112" s="61"/>
      <c r="H112" s="55">
        <v>500000</v>
      </c>
      <c r="I112" s="54"/>
      <c r="J112" s="55"/>
      <c r="K112" s="54"/>
      <c r="L112" s="55">
        <f t="shared" si="32"/>
        <v>500000</v>
      </c>
    </row>
    <row r="113" spans="2:12" x14ac:dyDescent="0.2">
      <c r="B113" s="50">
        <v>90</v>
      </c>
      <c r="C113" s="99" t="s">
        <v>106</v>
      </c>
      <c r="D113" s="99"/>
      <c r="E113" s="52" t="s">
        <v>103</v>
      </c>
      <c r="F113" s="61"/>
      <c r="G113" s="61"/>
      <c r="H113" s="55">
        <v>0</v>
      </c>
      <c r="I113" s="54"/>
      <c r="J113" s="55"/>
      <c r="K113" s="54"/>
      <c r="L113" s="55">
        <f t="shared" si="32"/>
        <v>0</v>
      </c>
    </row>
    <row r="114" spans="2:12" x14ac:dyDescent="0.2">
      <c r="B114" s="50">
        <v>91</v>
      </c>
      <c r="C114" s="99" t="s">
        <v>107</v>
      </c>
      <c r="D114" s="99"/>
      <c r="E114" s="52" t="s">
        <v>103</v>
      </c>
      <c r="F114" s="61"/>
      <c r="G114" s="61"/>
      <c r="H114" s="55">
        <v>2750000</v>
      </c>
      <c r="I114" s="54"/>
      <c r="J114" s="55"/>
      <c r="K114" s="54"/>
      <c r="L114" s="55">
        <f t="shared" si="32"/>
        <v>2750000</v>
      </c>
    </row>
    <row r="115" spans="2:12" x14ac:dyDescent="0.2">
      <c r="B115" s="50">
        <v>92</v>
      </c>
      <c r="C115" s="99" t="s">
        <v>108</v>
      </c>
      <c r="D115" s="99"/>
      <c r="E115" s="52" t="s">
        <v>103</v>
      </c>
      <c r="F115" s="61"/>
      <c r="G115" s="61"/>
      <c r="H115" s="55">
        <v>2000000</v>
      </c>
      <c r="I115" s="54"/>
      <c r="J115" s="55"/>
      <c r="K115" s="54"/>
      <c r="L115" s="55">
        <f t="shared" si="32"/>
        <v>2000000</v>
      </c>
    </row>
    <row r="116" spans="2:12" x14ac:dyDescent="0.2">
      <c r="B116" s="50">
        <v>93</v>
      </c>
      <c r="C116" s="99" t="s">
        <v>132</v>
      </c>
      <c r="D116" s="99"/>
      <c r="E116" s="52" t="s">
        <v>109</v>
      </c>
      <c r="F116" s="61">
        <v>59000</v>
      </c>
      <c r="G116" s="61">
        <v>648</v>
      </c>
      <c r="H116" s="55">
        <v>38232000</v>
      </c>
      <c r="I116" s="54">
        <v>72</v>
      </c>
      <c r="J116" s="55">
        <f>I116*F116</f>
        <v>4248000</v>
      </c>
      <c r="K116" s="55">
        <f>G116+I116</f>
        <v>720</v>
      </c>
      <c r="L116" s="55">
        <f t="shared" ref="L116" si="33">K116*F116</f>
        <v>42480000</v>
      </c>
    </row>
    <row r="117" spans="2:12" ht="10.5" customHeight="1" x14ac:dyDescent="0.2">
      <c r="B117" s="50"/>
      <c r="C117" s="98" t="s">
        <v>130</v>
      </c>
      <c r="D117" s="98"/>
      <c r="E117" s="56"/>
      <c r="F117" s="57"/>
      <c r="G117" s="57"/>
      <c r="H117" s="58">
        <f>SUM(H110:H116)</f>
        <v>45543000</v>
      </c>
      <c r="I117" s="59"/>
      <c r="J117" s="58">
        <f>SUM(J110:J116)</f>
        <v>4379000</v>
      </c>
      <c r="K117" s="59"/>
      <c r="L117" s="58">
        <f>SUM(L110:L116)</f>
        <v>49922000</v>
      </c>
    </row>
    <row r="118" spans="2:12" ht="10.5" customHeight="1" x14ac:dyDescent="0.2">
      <c r="B118" s="50"/>
      <c r="C118" s="104" t="s">
        <v>110</v>
      </c>
      <c r="D118" s="104"/>
      <c r="E118" s="49"/>
      <c r="F118" s="72"/>
      <c r="G118" s="72"/>
      <c r="H118" s="58">
        <f>H117+H109+H105</f>
        <v>292363193</v>
      </c>
      <c r="I118" s="59"/>
      <c r="J118" s="58">
        <f>J117+J109+J105</f>
        <v>25834947</v>
      </c>
      <c r="K118" s="59"/>
      <c r="L118" s="58">
        <f>L117+L109+L105</f>
        <v>318198140</v>
      </c>
    </row>
    <row r="119" spans="2:12" x14ac:dyDescent="0.2">
      <c r="B119" s="50">
        <v>94</v>
      </c>
      <c r="C119" s="99" t="s">
        <v>111</v>
      </c>
      <c r="D119" s="99"/>
      <c r="E119" s="52"/>
      <c r="F119" s="61"/>
      <c r="G119" s="61"/>
      <c r="H119" s="61"/>
      <c r="I119" s="54"/>
      <c r="J119" s="54"/>
      <c r="K119" s="54"/>
      <c r="L119" s="54"/>
    </row>
    <row r="120" spans="2:12" ht="10.5" customHeight="1" x14ac:dyDescent="0.2">
      <c r="B120" s="50"/>
      <c r="C120" s="105" t="s">
        <v>112</v>
      </c>
      <c r="D120" s="105"/>
      <c r="E120" s="49"/>
      <c r="F120" s="72"/>
      <c r="G120" s="72"/>
      <c r="H120" s="58">
        <f>H118+H74</f>
        <v>1020111193</v>
      </c>
      <c r="I120" s="59"/>
      <c r="J120" s="58">
        <f>J118+J74</f>
        <v>161027947</v>
      </c>
      <c r="K120" s="59"/>
      <c r="L120" s="58">
        <f>L118+L74</f>
        <v>1181139140</v>
      </c>
    </row>
    <row r="121" spans="2:12" x14ac:dyDescent="0.2">
      <c r="B121" s="50">
        <v>95</v>
      </c>
      <c r="C121" s="99" t="s">
        <v>113</v>
      </c>
      <c r="D121" s="99"/>
      <c r="E121" s="52"/>
      <c r="F121" s="61"/>
      <c r="G121" s="61"/>
      <c r="H121" s="79">
        <f>H120*0.1</f>
        <v>102011119.30000001</v>
      </c>
      <c r="I121" s="54"/>
      <c r="J121" s="79">
        <f>J120*0.1</f>
        <v>16102794.700000001</v>
      </c>
      <c r="K121" s="54"/>
      <c r="L121" s="79">
        <f>L120*0.1</f>
        <v>118113914</v>
      </c>
    </row>
    <row r="122" spans="2:12" x14ac:dyDescent="0.2">
      <c r="B122" s="52"/>
      <c r="C122" s="105"/>
      <c r="D122" s="105"/>
      <c r="E122" s="49"/>
      <c r="F122" s="72"/>
      <c r="G122" s="72"/>
      <c r="H122" s="81">
        <f>H120+H121</f>
        <v>1122122312.3</v>
      </c>
      <c r="I122" s="80"/>
      <c r="J122" s="81">
        <f>J120+J121</f>
        <v>177130741.69999999</v>
      </c>
      <c r="K122" s="59"/>
      <c r="L122" s="81">
        <f>L120+L121</f>
        <v>1299253054</v>
      </c>
    </row>
    <row r="123" spans="2:12" ht="6" customHeight="1" x14ac:dyDescent="0.2"/>
    <row r="124" spans="2:12" ht="13.5" customHeight="1" x14ac:dyDescent="0.2">
      <c r="C124" s="22" t="s">
        <v>139</v>
      </c>
      <c r="D124" s="23"/>
      <c r="E124" s="23"/>
      <c r="F124" s="23"/>
      <c r="G124" s="23"/>
      <c r="H124" s="23"/>
    </row>
    <row r="125" spans="2:12" x14ac:dyDescent="0.2">
      <c r="C125" s="23"/>
      <c r="D125" s="24" t="s">
        <v>144</v>
      </c>
      <c r="E125" s="24"/>
      <c r="F125" s="23"/>
      <c r="G125" s="23"/>
      <c r="H125" s="23"/>
      <c r="K125" s="11" t="s">
        <v>153</v>
      </c>
    </row>
    <row r="126" spans="2:12" ht="2.25" customHeight="1" x14ac:dyDescent="0.2">
      <c r="C126" s="23"/>
      <c r="D126" s="24"/>
      <c r="E126" s="24"/>
      <c r="F126" s="23"/>
      <c r="G126" s="23"/>
      <c r="H126" s="23"/>
    </row>
    <row r="127" spans="2:12" x14ac:dyDescent="0.2">
      <c r="C127" s="23"/>
      <c r="D127" s="24" t="s">
        <v>140</v>
      </c>
      <c r="E127" s="24"/>
      <c r="F127" s="23"/>
      <c r="G127" s="23"/>
      <c r="H127" s="23"/>
      <c r="K127" s="11" t="s">
        <v>154</v>
      </c>
    </row>
    <row r="128" spans="2:12" ht="3" customHeight="1" x14ac:dyDescent="0.2">
      <c r="C128" s="23"/>
      <c r="D128" s="25"/>
      <c r="E128" s="26"/>
      <c r="F128" s="23"/>
      <c r="G128" s="23"/>
      <c r="H128" s="23"/>
    </row>
    <row r="129" spans="3:11" x14ac:dyDescent="0.2">
      <c r="C129" s="23"/>
      <c r="D129" s="24" t="s">
        <v>141</v>
      </c>
      <c r="E129" s="24"/>
      <c r="F129" s="23"/>
      <c r="G129" s="23"/>
      <c r="H129" s="23"/>
      <c r="K129" s="11" t="s">
        <v>155</v>
      </c>
    </row>
    <row r="130" spans="3:11" ht="4.5" customHeight="1" x14ac:dyDescent="0.2">
      <c r="C130" s="27"/>
      <c r="D130" s="27"/>
      <c r="E130" s="27"/>
      <c r="F130" s="27"/>
      <c r="G130" s="27"/>
      <c r="H130" s="27"/>
    </row>
    <row r="131" spans="3:11" x14ac:dyDescent="0.2">
      <c r="C131" s="22" t="s">
        <v>142</v>
      </c>
      <c r="D131" s="23" t="s">
        <v>171</v>
      </c>
      <c r="K131" s="11" t="s">
        <v>169</v>
      </c>
    </row>
    <row r="132" spans="3:11" ht="3.75" customHeight="1" x14ac:dyDescent="0.2">
      <c r="C132" s="22"/>
      <c r="D132" s="27"/>
      <c r="E132" s="27"/>
    </row>
    <row r="133" spans="3:11" x14ac:dyDescent="0.2">
      <c r="C133" s="28" t="s">
        <v>143</v>
      </c>
      <c r="D133" s="41"/>
      <c r="E133" s="27"/>
    </row>
    <row r="134" spans="3:11" ht="3.75" customHeight="1" x14ac:dyDescent="0.2">
      <c r="C134" s="22"/>
      <c r="D134" s="27"/>
      <c r="E134" s="27"/>
    </row>
    <row r="135" spans="3:11" x14ac:dyDescent="0.2">
      <c r="C135" s="27"/>
      <c r="D135" s="11" t="s">
        <v>151</v>
      </c>
      <c r="K135" s="11" t="s">
        <v>157</v>
      </c>
    </row>
    <row r="136" spans="3:11" x14ac:dyDescent="0.2">
      <c r="D136" s="11" t="s">
        <v>170</v>
      </c>
      <c r="K136" s="11" t="s">
        <v>172</v>
      </c>
    </row>
  </sheetData>
  <mergeCells count="121">
    <mergeCell ref="C122:D122"/>
    <mergeCell ref="G8:H8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4:C97"/>
    <mergeCell ref="C98:D98"/>
    <mergeCell ref="C99:D99"/>
    <mergeCell ref="C100:D100"/>
    <mergeCell ref="C101:D101"/>
    <mergeCell ref="C102:C103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8:B9"/>
    <mergeCell ref="C8:D9"/>
    <mergeCell ref="E8:E9"/>
    <mergeCell ref="F8:F9"/>
    <mergeCell ref="I8:J8"/>
    <mergeCell ref="K8:L8"/>
    <mergeCell ref="B1:L1"/>
    <mergeCell ref="B2:L2"/>
    <mergeCell ref="D3:J3"/>
    <mergeCell ref="E4:L4"/>
    <mergeCell ref="J5:L5"/>
  </mergeCells>
  <printOptions horizontalCentered="1"/>
  <pageMargins left="0.7" right="0.7" top="0.56000000000000005" bottom="0.21" header="0.3" footer="0.12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121" t="s">
        <v>136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x14ac:dyDescent="0.2">
      <c r="B2" s="122" t="s">
        <v>162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ht="7.15" customHeight="1" x14ac:dyDescent="0.2">
      <c r="B3" s="122"/>
      <c r="C3" s="122"/>
      <c r="D3" s="122"/>
      <c r="E3" s="122"/>
      <c r="F3" s="122"/>
      <c r="G3" s="29"/>
      <c r="H3" s="29"/>
    </row>
    <row r="4" spans="2:12" ht="27.75" customHeight="1" x14ac:dyDescent="0.2">
      <c r="C4" s="44"/>
      <c r="D4" s="123" t="s">
        <v>166</v>
      </c>
      <c r="E4" s="123"/>
      <c r="F4" s="123"/>
      <c r="G4" s="123"/>
      <c r="H4" s="123"/>
      <c r="I4" s="123"/>
      <c r="J4" s="123"/>
      <c r="K4" s="44"/>
      <c r="L4" s="44"/>
    </row>
    <row r="5" spans="2:12" ht="11.25" customHeight="1" x14ac:dyDescent="0.2">
      <c r="B5" s="15"/>
      <c r="C5" s="15"/>
      <c r="D5" s="15"/>
      <c r="E5" s="122" t="s">
        <v>165</v>
      </c>
      <c r="F5" s="122"/>
      <c r="G5" s="122"/>
      <c r="H5" s="122"/>
      <c r="I5" s="122"/>
      <c r="J5" s="122"/>
      <c r="K5" s="122"/>
      <c r="L5" s="122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124" t="s">
        <v>160</v>
      </c>
      <c r="K6" s="124"/>
      <c r="L6" s="124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10" t="s">
        <v>0</v>
      </c>
      <c r="C9" s="112" t="s">
        <v>1</v>
      </c>
      <c r="D9" s="113"/>
      <c r="E9" s="116" t="s">
        <v>2</v>
      </c>
      <c r="F9" s="118" t="s">
        <v>137</v>
      </c>
      <c r="G9" s="47"/>
      <c r="H9" s="47"/>
      <c r="I9" s="119" t="s">
        <v>146</v>
      </c>
      <c r="J9" s="119"/>
      <c r="K9" s="120" t="s">
        <v>147</v>
      </c>
      <c r="L9" s="120"/>
    </row>
    <row r="10" spans="2:12" x14ac:dyDescent="0.2">
      <c r="B10" s="111"/>
      <c r="C10" s="114"/>
      <c r="D10" s="115"/>
      <c r="E10" s="117"/>
      <c r="F10" s="118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127">
        <v>1</v>
      </c>
      <c r="D11" s="127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126" t="s">
        <v>3</v>
      </c>
      <c r="D12" s="126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128" t="s">
        <v>5</v>
      </c>
      <c r="D13" s="128"/>
      <c r="E13" s="1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128" t="s">
        <v>7</v>
      </c>
      <c r="D14" s="128"/>
      <c r="E14" s="1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">
      <c r="B15" s="2">
        <v>4</v>
      </c>
      <c r="C15" s="126" t="s">
        <v>8</v>
      </c>
      <c r="D15" s="126"/>
      <c r="E15" s="1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">
      <c r="B16" s="2">
        <v>5</v>
      </c>
      <c r="C16" s="126" t="s">
        <v>9</v>
      </c>
      <c r="D16" s="126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125" t="s">
        <v>121</v>
      </c>
      <c r="D17" s="125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">
      <c r="B18" s="2">
        <v>6</v>
      </c>
      <c r="C18" s="126" t="s">
        <v>10</v>
      </c>
      <c r="D18" s="126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">
      <c r="B19" s="2">
        <v>7</v>
      </c>
      <c r="C19" s="126" t="s">
        <v>12</v>
      </c>
      <c r="D19" s="126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">
      <c r="B20" s="2">
        <v>8</v>
      </c>
      <c r="C20" s="126" t="s">
        <v>13</v>
      </c>
      <c r="D20" s="126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">
      <c r="B21" s="2">
        <v>9</v>
      </c>
      <c r="C21" s="126" t="s">
        <v>14</v>
      </c>
      <c r="D21" s="126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">
      <c r="B22" s="2">
        <v>10</v>
      </c>
      <c r="C22" s="126" t="s">
        <v>16</v>
      </c>
      <c r="D22" s="126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">
      <c r="B23" s="2">
        <v>11</v>
      </c>
      <c r="C23" s="126" t="s">
        <v>18</v>
      </c>
      <c r="D23" s="126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">
      <c r="B24" s="2">
        <v>12</v>
      </c>
      <c r="C24" s="126" t="s">
        <v>20</v>
      </c>
      <c r="D24" s="126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">
      <c r="B25" s="2">
        <v>13</v>
      </c>
      <c r="C25" s="126" t="s">
        <v>21</v>
      </c>
      <c r="D25" s="126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">
      <c r="B26" s="2">
        <v>14</v>
      </c>
      <c r="C26" s="126" t="s">
        <v>22</v>
      </c>
      <c r="D26" s="126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">
      <c r="B27" s="2">
        <v>15</v>
      </c>
      <c r="C27" s="126" t="s">
        <v>23</v>
      </c>
      <c r="D27" s="126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">
      <c r="B28" s="2">
        <v>16</v>
      </c>
      <c r="C28" s="126" t="s">
        <v>24</v>
      </c>
      <c r="D28" s="126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">
      <c r="B29" s="2"/>
      <c r="C29" s="125" t="s">
        <v>122</v>
      </c>
      <c r="D29" s="125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">
      <c r="B30" s="2">
        <v>17</v>
      </c>
      <c r="C30" s="126" t="s">
        <v>26</v>
      </c>
      <c r="D30" s="126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">
      <c r="B31" s="2">
        <v>18</v>
      </c>
      <c r="C31" s="126" t="s">
        <v>28</v>
      </c>
      <c r="D31" s="126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">
      <c r="B32" s="2">
        <v>19</v>
      </c>
      <c r="C32" s="126" t="s">
        <v>30</v>
      </c>
      <c r="D32" s="126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">
      <c r="B33" s="2">
        <v>20</v>
      </c>
      <c r="C33" s="126" t="s">
        <v>31</v>
      </c>
      <c r="D33" s="126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">
      <c r="B34" s="2">
        <v>21</v>
      </c>
      <c r="C34" s="126" t="s">
        <v>32</v>
      </c>
      <c r="D34" s="126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">
      <c r="B35" s="2">
        <v>22</v>
      </c>
      <c r="C35" s="126" t="s">
        <v>34</v>
      </c>
      <c r="D35" s="126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">
      <c r="B36" s="2"/>
      <c r="C36" s="125" t="s">
        <v>123</v>
      </c>
      <c r="D36" s="125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">
      <c r="B37" s="2">
        <v>23</v>
      </c>
      <c r="C37" s="129" t="s">
        <v>35</v>
      </c>
      <c r="D37" s="129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">
      <c r="B38" s="2">
        <v>24</v>
      </c>
      <c r="C38" s="129" t="s">
        <v>37</v>
      </c>
      <c r="D38" s="129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">
      <c r="B39" s="2">
        <v>25</v>
      </c>
      <c r="C39" s="129" t="s">
        <v>39</v>
      </c>
      <c r="D39" s="129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">
      <c r="B40" s="2">
        <v>26</v>
      </c>
      <c r="C40" s="129" t="s">
        <v>40</v>
      </c>
      <c r="D40" s="129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">
      <c r="B41" s="2">
        <v>27</v>
      </c>
      <c r="C41" s="129" t="s">
        <v>41</v>
      </c>
      <c r="D41" s="129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">
      <c r="B42" s="2">
        <v>28</v>
      </c>
      <c r="C42" s="129" t="s">
        <v>42</v>
      </c>
      <c r="D42" s="129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">
      <c r="B43" s="2">
        <v>29</v>
      </c>
      <c r="C43" s="129" t="s">
        <v>43</v>
      </c>
      <c r="D43" s="129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">
      <c r="B44" s="2">
        <v>30</v>
      </c>
      <c r="C44" s="129" t="s">
        <v>44</v>
      </c>
      <c r="D44" s="129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">
      <c r="B45" s="2">
        <v>31</v>
      </c>
      <c r="C45" s="129" t="s">
        <v>45</v>
      </c>
      <c r="D45" s="129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">
      <c r="B46" s="2">
        <v>32</v>
      </c>
      <c r="C46" s="129" t="s">
        <v>46</v>
      </c>
      <c r="D46" s="129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">
      <c r="B47" s="2">
        <v>33</v>
      </c>
      <c r="C47" s="129" t="s">
        <v>47</v>
      </c>
      <c r="D47" s="129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">
      <c r="B48" s="2">
        <v>34</v>
      </c>
      <c r="C48" s="129" t="s">
        <v>48</v>
      </c>
      <c r="D48" s="129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">
      <c r="B49" s="2">
        <v>35</v>
      </c>
      <c r="C49" s="129" t="s">
        <v>49</v>
      </c>
      <c r="D49" s="129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">
      <c r="B50" s="2">
        <v>36</v>
      </c>
      <c r="C50" s="129" t="s">
        <v>50</v>
      </c>
      <c r="D50" s="129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">
      <c r="B51" s="2">
        <v>37</v>
      </c>
      <c r="C51" s="129" t="s">
        <v>51</v>
      </c>
      <c r="D51" s="129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">
      <c r="B52" s="2">
        <v>38</v>
      </c>
      <c r="C52" s="129" t="s">
        <v>52</v>
      </c>
      <c r="D52" s="129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">
      <c r="B53" s="2">
        <v>39</v>
      </c>
      <c r="C53" s="129" t="s">
        <v>53</v>
      </c>
      <c r="D53" s="129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">
      <c r="B54" s="2">
        <v>40</v>
      </c>
      <c r="C54" s="129" t="s">
        <v>54</v>
      </c>
      <c r="D54" s="129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">
      <c r="B55" s="2">
        <v>41</v>
      </c>
      <c r="C55" s="129" t="s">
        <v>55</v>
      </c>
      <c r="D55" s="129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">
      <c r="B56" s="2">
        <v>42</v>
      </c>
      <c r="C56" s="129" t="s">
        <v>56</v>
      </c>
      <c r="D56" s="129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">
      <c r="B57" s="2">
        <v>43</v>
      </c>
      <c r="C57" s="129" t="s">
        <v>57</v>
      </c>
      <c r="D57" s="129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">
      <c r="B58" s="2"/>
      <c r="C58" s="125" t="s">
        <v>124</v>
      </c>
      <c r="D58" s="125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">
      <c r="B59" s="2">
        <v>44</v>
      </c>
      <c r="C59" s="126" t="s">
        <v>58</v>
      </c>
      <c r="D59" s="126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">
      <c r="B60" s="2">
        <v>45</v>
      </c>
      <c r="C60" s="126" t="s">
        <v>60</v>
      </c>
      <c r="D60" s="126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">
      <c r="B61" s="2"/>
      <c r="C61" s="125" t="s">
        <v>125</v>
      </c>
      <c r="D61" s="125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">
      <c r="B62" s="2"/>
      <c r="C62" s="125" t="s">
        <v>61</v>
      </c>
      <c r="D62" s="125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">
      <c r="B63" s="2">
        <v>46</v>
      </c>
      <c r="C63" s="126" t="s">
        <v>62</v>
      </c>
      <c r="D63" s="126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">
      <c r="B64" s="2">
        <v>47</v>
      </c>
      <c r="C64" s="126" t="s">
        <v>63</v>
      </c>
      <c r="D64" s="126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">
      <c r="B65" s="2">
        <v>48</v>
      </c>
      <c r="C65" s="126" t="s">
        <v>64</v>
      </c>
      <c r="D65" s="126"/>
      <c r="E65" s="1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">
      <c r="B66" s="2">
        <v>49</v>
      </c>
      <c r="C66" s="126" t="s">
        <v>65</v>
      </c>
      <c r="D66" s="126"/>
      <c r="E66" s="1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">
      <c r="B67" s="2">
        <v>50</v>
      </c>
      <c r="C67" s="126" t="s">
        <v>66</v>
      </c>
      <c r="D67" s="126"/>
      <c r="E67" s="1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">
      <c r="B68" s="2"/>
      <c r="C68" s="125" t="s">
        <v>126</v>
      </c>
      <c r="D68" s="125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">
      <c r="B69" s="2">
        <v>51</v>
      </c>
      <c r="C69" s="126" t="s">
        <v>68</v>
      </c>
      <c r="D69" s="126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">
      <c r="B70" s="2">
        <v>52</v>
      </c>
      <c r="C70" s="126" t="s">
        <v>70</v>
      </c>
      <c r="D70" s="126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">
      <c r="B71" s="2">
        <v>53</v>
      </c>
      <c r="C71" s="126" t="s">
        <v>71</v>
      </c>
      <c r="D71" s="126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">
      <c r="B72" s="2">
        <v>54</v>
      </c>
      <c r="C72" s="126" t="s">
        <v>72</v>
      </c>
      <c r="D72" s="126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">
      <c r="B73" s="2">
        <v>55</v>
      </c>
      <c r="C73" s="126" t="s">
        <v>73</v>
      </c>
      <c r="D73" s="126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">
      <c r="B74" s="2"/>
      <c r="C74" s="131" t="s">
        <v>127</v>
      </c>
      <c r="D74" s="131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132" t="s">
        <v>74</v>
      </c>
      <c r="D75" s="132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">
      <c r="B76" s="2">
        <v>56</v>
      </c>
      <c r="C76" s="126" t="s">
        <v>75</v>
      </c>
      <c r="D76" s="126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">
      <c r="B77" s="2">
        <f>B76+1</f>
        <v>57</v>
      </c>
      <c r="C77" s="130" t="s">
        <v>77</v>
      </c>
      <c r="D77" s="130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">
      <c r="B78" s="2">
        <f t="shared" ref="B78:B101" si="10">B77+1</f>
        <v>58</v>
      </c>
      <c r="C78" s="130" t="s">
        <v>78</v>
      </c>
      <c r="D78" s="130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">
      <c r="B79" s="2">
        <f t="shared" si="10"/>
        <v>59</v>
      </c>
      <c r="C79" s="130" t="s">
        <v>133</v>
      </c>
      <c r="D79" s="130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">
      <c r="B80" s="2">
        <f t="shared" si="10"/>
        <v>60</v>
      </c>
      <c r="C80" s="130" t="s">
        <v>134</v>
      </c>
      <c r="D80" s="130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46">
        <f t="shared" ref="L80" si="11">K80*F80</f>
        <v>3300000</v>
      </c>
    </row>
    <row r="81" spans="2:12" x14ac:dyDescent="0.2">
      <c r="B81" s="2">
        <f t="shared" si="10"/>
        <v>61</v>
      </c>
      <c r="C81" s="130" t="s">
        <v>79</v>
      </c>
      <c r="D81" s="130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">
      <c r="B82" s="2">
        <f t="shared" si="10"/>
        <v>62</v>
      </c>
      <c r="C82" s="130" t="s">
        <v>80</v>
      </c>
      <c r="D82" s="130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">
      <c r="B83" s="2">
        <f t="shared" si="10"/>
        <v>63</v>
      </c>
      <c r="C83" s="130" t="s">
        <v>81</v>
      </c>
      <c r="D83" s="130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">
      <c r="B84" s="2">
        <f t="shared" si="10"/>
        <v>64</v>
      </c>
      <c r="C84" s="130" t="s">
        <v>82</v>
      </c>
      <c r="D84" s="130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">
      <c r="B85" s="2">
        <f t="shared" si="10"/>
        <v>65</v>
      </c>
      <c r="C85" s="130" t="s">
        <v>83</v>
      </c>
      <c r="D85" s="130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">
      <c r="B86" s="2">
        <f t="shared" si="10"/>
        <v>66</v>
      </c>
      <c r="C86" s="130" t="s">
        <v>84</v>
      </c>
      <c r="D86" s="130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">
      <c r="B87" s="2">
        <f t="shared" si="10"/>
        <v>67</v>
      </c>
      <c r="C87" s="130" t="s">
        <v>85</v>
      </c>
      <c r="D87" s="130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">
      <c r="B88" s="2">
        <f t="shared" si="10"/>
        <v>68</v>
      </c>
      <c r="C88" s="130" t="s">
        <v>86</v>
      </c>
      <c r="D88" s="130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">
      <c r="B89" s="2">
        <f t="shared" si="10"/>
        <v>69</v>
      </c>
      <c r="C89" s="130" t="s">
        <v>87</v>
      </c>
      <c r="D89" s="130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">
      <c r="B90" s="2">
        <f t="shared" si="10"/>
        <v>70</v>
      </c>
      <c r="C90" s="126" t="s">
        <v>88</v>
      </c>
      <c r="D90" s="126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">
      <c r="B91" s="2">
        <f t="shared" si="10"/>
        <v>71</v>
      </c>
      <c r="C91" s="126" t="s">
        <v>89</v>
      </c>
      <c r="D91" s="126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">
      <c r="B92" s="2">
        <f t="shared" si="10"/>
        <v>72</v>
      </c>
      <c r="C92" s="126" t="s">
        <v>90</v>
      </c>
      <c r="D92" s="126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">
      <c r="B93" s="2">
        <f t="shared" si="10"/>
        <v>73</v>
      </c>
      <c r="C93" s="130" t="s">
        <v>91</v>
      </c>
      <c r="D93" s="130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">
      <c r="B94" s="2">
        <f t="shared" si="10"/>
        <v>74</v>
      </c>
      <c r="C94" s="126" t="s">
        <v>92</v>
      </c>
      <c r="D94" s="126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">
      <c r="B95" s="2">
        <f t="shared" si="10"/>
        <v>75</v>
      </c>
      <c r="C95" s="134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">
      <c r="B96" s="2">
        <f t="shared" si="10"/>
        <v>76</v>
      </c>
      <c r="C96" s="134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">
      <c r="B97" s="2">
        <f t="shared" si="10"/>
        <v>77</v>
      </c>
      <c r="C97" s="134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">
      <c r="B98" s="2">
        <f t="shared" si="10"/>
        <v>78</v>
      </c>
      <c r="C98" s="134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">
      <c r="B99" s="2">
        <f t="shared" si="10"/>
        <v>79</v>
      </c>
      <c r="C99" s="126" t="s">
        <v>98</v>
      </c>
      <c r="D99" s="126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">
      <c r="B100" s="2">
        <f t="shared" si="10"/>
        <v>80</v>
      </c>
      <c r="C100" s="126" t="s">
        <v>99</v>
      </c>
      <c r="D100" s="126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">
      <c r="B101" s="2">
        <f t="shared" si="10"/>
        <v>81</v>
      </c>
      <c r="C101" s="126" t="s">
        <v>100</v>
      </c>
      <c r="D101" s="126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">
      <c r="B102" s="2"/>
      <c r="C102" s="125" t="s">
        <v>128</v>
      </c>
      <c r="D102" s="125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">
      <c r="B103" s="2">
        <v>82</v>
      </c>
      <c r="C103" s="134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">
      <c r="B104" s="2">
        <v>83</v>
      </c>
      <c r="C104" s="134"/>
      <c r="D104" s="9" t="s">
        <v>120</v>
      </c>
      <c r="E104" s="1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46">
        <f>K104*F104</f>
        <v>900000</v>
      </c>
    </row>
    <row r="105" spans="2:12" x14ac:dyDescent="0.2">
      <c r="B105" s="2"/>
      <c r="C105" s="125" t="s">
        <v>129</v>
      </c>
      <c r="D105" s="125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">
      <c r="B106" s="2"/>
      <c r="C106" s="125" t="s">
        <v>101</v>
      </c>
      <c r="D106" s="125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">
      <c r="B107" s="2">
        <v>84</v>
      </c>
      <c r="C107" s="133" t="s">
        <v>114</v>
      </c>
      <c r="D107" s="133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133" t="s">
        <v>115</v>
      </c>
      <c r="D108" s="133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">
      <c r="B109" s="2">
        <v>86</v>
      </c>
      <c r="C109" s="133" t="s">
        <v>116</v>
      </c>
      <c r="D109" s="133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">
      <c r="B110" s="2"/>
      <c r="C110" s="125" t="s">
        <v>135</v>
      </c>
      <c r="D110" s="125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126" t="s">
        <v>102</v>
      </c>
      <c r="D111" s="126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">
      <c r="B112" s="2">
        <v>88</v>
      </c>
      <c r="C112" s="126" t="s">
        <v>104</v>
      </c>
      <c r="D112" s="126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">
      <c r="B113" s="2">
        <v>89</v>
      </c>
      <c r="C113" s="126" t="s">
        <v>105</v>
      </c>
      <c r="D113" s="126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">
      <c r="B114" s="2">
        <v>90</v>
      </c>
      <c r="C114" s="126" t="s">
        <v>106</v>
      </c>
      <c r="D114" s="126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">
      <c r="B115" s="2">
        <v>91</v>
      </c>
      <c r="C115" s="126" t="s">
        <v>107</v>
      </c>
      <c r="D115" s="126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">
      <c r="B116" s="2">
        <v>92</v>
      </c>
      <c r="C116" s="126" t="s">
        <v>108</v>
      </c>
      <c r="D116" s="126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">
      <c r="B117" s="2">
        <v>93</v>
      </c>
      <c r="C117" s="126" t="s">
        <v>132</v>
      </c>
      <c r="D117" s="126"/>
      <c r="E117" s="1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">
      <c r="B118" s="2"/>
      <c r="C118" s="125" t="s">
        <v>130</v>
      </c>
      <c r="D118" s="125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2"/>
      <c r="C119" s="131" t="s">
        <v>110</v>
      </c>
      <c r="D119" s="131"/>
      <c r="E119" s="10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">
      <c r="B120" s="2">
        <v>94</v>
      </c>
      <c r="C120" s="126" t="s">
        <v>111</v>
      </c>
      <c r="D120" s="126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132" t="s">
        <v>112</v>
      </c>
      <c r="D121" s="132"/>
      <c r="E121" s="10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">
      <c r="B122" s="2">
        <v>95</v>
      </c>
      <c r="C122" s="126" t="s">
        <v>113</v>
      </c>
      <c r="D122" s="126"/>
      <c r="E122" s="1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">
      <c r="B123" s="1"/>
      <c r="C123" s="132"/>
      <c r="D123" s="132"/>
      <c r="E123" s="10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customWidth="1"/>
    <col min="8" max="8" width="11.42578125" style="11" bestFit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121" t="s">
        <v>136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x14ac:dyDescent="0.2">
      <c r="B2" s="122" t="s">
        <v>162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ht="7.15" customHeight="1" x14ac:dyDescent="0.2">
      <c r="B3" s="122"/>
      <c r="C3" s="122"/>
      <c r="D3" s="122"/>
      <c r="E3" s="122"/>
      <c r="F3" s="122"/>
      <c r="G3" s="29"/>
      <c r="H3" s="29"/>
    </row>
    <row r="4" spans="2:12" ht="27.75" customHeight="1" x14ac:dyDescent="0.2">
      <c r="C4" s="44"/>
      <c r="D4" s="123" t="s">
        <v>164</v>
      </c>
      <c r="E4" s="123"/>
      <c r="F4" s="123"/>
      <c r="G4" s="123"/>
      <c r="H4" s="123"/>
      <c r="I4" s="123"/>
      <c r="J4" s="123"/>
      <c r="K4" s="44"/>
      <c r="L4" s="44"/>
    </row>
    <row r="5" spans="2:12" ht="11.25" customHeight="1" x14ac:dyDescent="0.2">
      <c r="B5" s="15"/>
      <c r="C5" s="15"/>
      <c r="D5" s="15"/>
      <c r="E5" s="122" t="s">
        <v>163</v>
      </c>
      <c r="F5" s="122"/>
      <c r="G5" s="122"/>
      <c r="H5" s="122"/>
      <c r="I5" s="122"/>
      <c r="J5" s="122"/>
      <c r="K5" s="122"/>
      <c r="L5" s="122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124" t="s">
        <v>160</v>
      </c>
      <c r="K6" s="124"/>
      <c r="L6" s="124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135" t="s">
        <v>0</v>
      </c>
      <c r="C9" s="137" t="s">
        <v>1</v>
      </c>
      <c r="D9" s="138"/>
      <c r="E9" s="141" t="s">
        <v>2</v>
      </c>
      <c r="F9" s="143" t="s">
        <v>137</v>
      </c>
      <c r="G9" s="45"/>
      <c r="H9" s="45"/>
      <c r="I9" s="144" t="s">
        <v>146</v>
      </c>
      <c r="J9" s="144"/>
      <c r="K9" s="145" t="s">
        <v>147</v>
      </c>
      <c r="L9" s="145"/>
    </row>
    <row r="10" spans="2:12" ht="24" customHeight="1" x14ac:dyDescent="0.2">
      <c r="B10" s="136"/>
      <c r="C10" s="139"/>
      <c r="D10" s="140"/>
      <c r="E10" s="142"/>
      <c r="F10" s="143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127">
        <v>1</v>
      </c>
      <c r="D11" s="127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126" t="s">
        <v>3</v>
      </c>
      <c r="D12" s="126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128" t="s">
        <v>5</v>
      </c>
      <c r="D13" s="128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128" t="s">
        <v>7</v>
      </c>
      <c r="D14" s="128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">
      <c r="B15" s="2">
        <v>4</v>
      </c>
      <c r="C15" s="126" t="s">
        <v>8</v>
      </c>
      <c r="D15" s="126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">
      <c r="B16" s="2">
        <v>5</v>
      </c>
      <c r="C16" s="126" t="s">
        <v>9</v>
      </c>
      <c r="D16" s="126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">
      <c r="B17" s="2"/>
      <c r="C17" s="125" t="s">
        <v>121</v>
      </c>
      <c r="D17" s="125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">
      <c r="B18" s="2">
        <v>6</v>
      </c>
      <c r="C18" s="126" t="s">
        <v>10</v>
      </c>
      <c r="D18" s="126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2">
        <v>7</v>
      </c>
      <c r="C19" s="126" t="s">
        <v>12</v>
      </c>
      <c r="D19" s="126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2">
        <v>8</v>
      </c>
      <c r="C20" s="126" t="s">
        <v>13</v>
      </c>
      <c r="D20" s="126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2">
        <v>9</v>
      </c>
      <c r="C21" s="126" t="s">
        <v>14</v>
      </c>
      <c r="D21" s="126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2">
        <v>10</v>
      </c>
      <c r="C22" s="126" t="s">
        <v>16</v>
      </c>
      <c r="D22" s="126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2">
        <v>11</v>
      </c>
      <c r="C23" s="126" t="s">
        <v>18</v>
      </c>
      <c r="D23" s="126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2">
        <v>12</v>
      </c>
      <c r="C24" s="126" t="s">
        <v>20</v>
      </c>
      <c r="D24" s="126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2">
        <v>13</v>
      </c>
      <c r="C25" s="126" t="s">
        <v>21</v>
      </c>
      <c r="D25" s="126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2">
        <v>14</v>
      </c>
      <c r="C26" s="126" t="s">
        <v>22</v>
      </c>
      <c r="D26" s="126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2">
        <v>15</v>
      </c>
      <c r="C27" s="126" t="s">
        <v>23</v>
      </c>
      <c r="D27" s="126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2">
        <v>16</v>
      </c>
      <c r="C28" s="126" t="s">
        <v>24</v>
      </c>
      <c r="D28" s="126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2"/>
      <c r="C29" s="125" t="s">
        <v>122</v>
      </c>
      <c r="D29" s="125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126" t="s">
        <v>26</v>
      </c>
      <c r="D30" s="126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2">
        <v>18</v>
      </c>
      <c r="C31" s="126" t="s">
        <v>28</v>
      </c>
      <c r="D31" s="126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2">
        <v>19</v>
      </c>
      <c r="C32" s="126" t="s">
        <v>30</v>
      </c>
      <c r="D32" s="126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2">
        <v>20</v>
      </c>
      <c r="C33" s="126" t="s">
        <v>31</v>
      </c>
      <c r="D33" s="126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2">
        <v>21</v>
      </c>
      <c r="C34" s="126" t="s">
        <v>32</v>
      </c>
      <c r="D34" s="126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2">
        <v>22</v>
      </c>
      <c r="C35" s="126" t="s">
        <v>34</v>
      </c>
      <c r="D35" s="126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2"/>
      <c r="C36" s="125" t="s">
        <v>123</v>
      </c>
      <c r="D36" s="125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129" t="s">
        <v>35</v>
      </c>
      <c r="D37" s="129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2">
        <v>24</v>
      </c>
      <c r="C38" s="129" t="s">
        <v>37</v>
      </c>
      <c r="D38" s="129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2">
        <v>25</v>
      </c>
      <c r="C39" s="129" t="s">
        <v>39</v>
      </c>
      <c r="D39" s="129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2">
        <v>26</v>
      </c>
      <c r="C40" s="129" t="s">
        <v>40</v>
      </c>
      <c r="D40" s="129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2">
        <v>27</v>
      </c>
      <c r="C41" s="129" t="s">
        <v>41</v>
      </c>
      <c r="D41" s="129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2">
        <v>28</v>
      </c>
      <c r="C42" s="129" t="s">
        <v>42</v>
      </c>
      <c r="D42" s="129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2">
        <v>29</v>
      </c>
      <c r="C43" s="129" t="s">
        <v>43</v>
      </c>
      <c r="D43" s="129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2">
        <v>30</v>
      </c>
      <c r="C44" s="129" t="s">
        <v>44</v>
      </c>
      <c r="D44" s="129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2">
        <v>31</v>
      </c>
      <c r="C45" s="129" t="s">
        <v>45</v>
      </c>
      <c r="D45" s="129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2">
        <v>32</v>
      </c>
      <c r="C46" s="129" t="s">
        <v>46</v>
      </c>
      <c r="D46" s="129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2">
        <v>33</v>
      </c>
      <c r="C47" s="129" t="s">
        <v>47</v>
      </c>
      <c r="D47" s="129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2">
        <v>34</v>
      </c>
      <c r="C48" s="129" t="s">
        <v>48</v>
      </c>
      <c r="D48" s="129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2">
        <v>35</v>
      </c>
      <c r="C49" s="129" t="s">
        <v>49</v>
      </c>
      <c r="D49" s="129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2">
        <v>36</v>
      </c>
      <c r="C50" s="129" t="s">
        <v>50</v>
      </c>
      <c r="D50" s="129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2">
        <v>37</v>
      </c>
      <c r="C51" s="129" t="s">
        <v>51</v>
      </c>
      <c r="D51" s="129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2">
        <v>38</v>
      </c>
      <c r="C52" s="129" t="s">
        <v>52</v>
      </c>
      <c r="D52" s="129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2">
        <v>39</v>
      </c>
      <c r="C53" s="129" t="s">
        <v>53</v>
      </c>
      <c r="D53" s="129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2">
        <v>40</v>
      </c>
      <c r="C54" s="129" t="s">
        <v>54</v>
      </c>
      <c r="D54" s="129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2">
        <v>41</v>
      </c>
      <c r="C55" s="129" t="s">
        <v>55</v>
      </c>
      <c r="D55" s="129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2">
        <v>42</v>
      </c>
      <c r="C56" s="129" t="s">
        <v>56</v>
      </c>
      <c r="D56" s="129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2">
        <v>43</v>
      </c>
      <c r="C57" s="129" t="s">
        <v>57</v>
      </c>
      <c r="D57" s="129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2"/>
      <c r="C58" s="125" t="s">
        <v>124</v>
      </c>
      <c r="D58" s="125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126" t="s">
        <v>58</v>
      </c>
      <c r="D59" s="126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126" t="s">
        <v>60</v>
      </c>
      <c r="D60" s="126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125" t="s">
        <v>125</v>
      </c>
      <c r="D61" s="125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125" t="s">
        <v>61</v>
      </c>
      <c r="D62" s="125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126" t="s">
        <v>62</v>
      </c>
      <c r="D63" s="126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126" t="s">
        <v>63</v>
      </c>
      <c r="D64" s="126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">
      <c r="B65" s="2">
        <v>48</v>
      </c>
      <c r="C65" s="126" t="s">
        <v>64</v>
      </c>
      <c r="D65" s="126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">
      <c r="B66" s="2">
        <v>49</v>
      </c>
      <c r="C66" s="126" t="s">
        <v>65</v>
      </c>
      <c r="D66" s="126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">
      <c r="B67" s="2">
        <v>50</v>
      </c>
      <c r="C67" s="126" t="s">
        <v>66</v>
      </c>
      <c r="D67" s="126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">
      <c r="B68" s="2"/>
      <c r="C68" s="125" t="s">
        <v>126</v>
      </c>
      <c r="D68" s="125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">
      <c r="B69" s="2">
        <v>51</v>
      </c>
      <c r="C69" s="126" t="s">
        <v>68</v>
      </c>
      <c r="D69" s="126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">
      <c r="B70" s="2">
        <v>52</v>
      </c>
      <c r="C70" s="126" t="s">
        <v>70</v>
      </c>
      <c r="D70" s="126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">
      <c r="B71" s="2">
        <v>53</v>
      </c>
      <c r="C71" s="126" t="s">
        <v>71</v>
      </c>
      <c r="D71" s="126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">
      <c r="B72" s="2">
        <v>54</v>
      </c>
      <c r="C72" s="126" t="s">
        <v>72</v>
      </c>
      <c r="D72" s="126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">
      <c r="B73" s="2">
        <v>55</v>
      </c>
      <c r="C73" s="126" t="s">
        <v>73</v>
      </c>
      <c r="D73" s="126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">
      <c r="B74" s="2"/>
      <c r="C74" s="131" t="s">
        <v>127</v>
      </c>
      <c r="D74" s="131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132" t="s">
        <v>74</v>
      </c>
      <c r="D75" s="132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">
      <c r="B76" s="2">
        <v>56</v>
      </c>
      <c r="C76" s="126" t="s">
        <v>75</v>
      </c>
      <c r="D76" s="126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130" t="s">
        <v>77</v>
      </c>
      <c r="D77" s="130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">
      <c r="B78" s="2">
        <f t="shared" ref="B78:B101" si="9">B77+1</f>
        <v>58</v>
      </c>
      <c r="C78" s="130" t="s">
        <v>78</v>
      </c>
      <c r="D78" s="130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">
      <c r="B79" s="2">
        <f t="shared" si="9"/>
        <v>59</v>
      </c>
      <c r="C79" s="130" t="s">
        <v>133</v>
      </c>
      <c r="D79" s="130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">
      <c r="B80" s="2">
        <f t="shared" si="9"/>
        <v>60</v>
      </c>
      <c r="C80" s="130" t="s">
        <v>134</v>
      </c>
      <c r="D80" s="130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">
      <c r="B81" s="2">
        <f t="shared" si="9"/>
        <v>61</v>
      </c>
      <c r="C81" s="130" t="s">
        <v>79</v>
      </c>
      <c r="D81" s="130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">
      <c r="B82" s="2">
        <f t="shared" si="9"/>
        <v>62</v>
      </c>
      <c r="C82" s="130" t="s">
        <v>80</v>
      </c>
      <c r="D82" s="130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">
      <c r="B83" s="2">
        <f t="shared" si="9"/>
        <v>63</v>
      </c>
      <c r="C83" s="130" t="s">
        <v>81</v>
      </c>
      <c r="D83" s="130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">
      <c r="B84" s="2">
        <f t="shared" si="9"/>
        <v>64</v>
      </c>
      <c r="C84" s="130" t="s">
        <v>82</v>
      </c>
      <c r="D84" s="130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">
      <c r="B85" s="2">
        <f t="shared" si="9"/>
        <v>65</v>
      </c>
      <c r="C85" s="130" t="s">
        <v>83</v>
      </c>
      <c r="D85" s="130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">
      <c r="B86" s="2">
        <f t="shared" si="9"/>
        <v>66</v>
      </c>
      <c r="C86" s="130" t="s">
        <v>84</v>
      </c>
      <c r="D86" s="130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">
      <c r="B87" s="2">
        <f t="shared" si="9"/>
        <v>67</v>
      </c>
      <c r="C87" s="130" t="s">
        <v>85</v>
      </c>
      <c r="D87" s="130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">
      <c r="B88" s="2">
        <f t="shared" si="9"/>
        <v>68</v>
      </c>
      <c r="C88" s="130" t="s">
        <v>86</v>
      </c>
      <c r="D88" s="130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">
      <c r="B89" s="2">
        <f t="shared" si="9"/>
        <v>69</v>
      </c>
      <c r="C89" s="130" t="s">
        <v>87</v>
      </c>
      <c r="D89" s="130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">
      <c r="B90" s="2">
        <f t="shared" si="9"/>
        <v>70</v>
      </c>
      <c r="C90" s="126" t="s">
        <v>88</v>
      </c>
      <c r="D90" s="126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">
      <c r="B91" s="2">
        <f t="shared" si="9"/>
        <v>71</v>
      </c>
      <c r="C91" s="126" t="s">
        <v>89</v>
      </c>
      <c r="D91" s="126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">
      <c r="B92" s="2">
        <f t="shared" si="9"/>
        <v>72</v>
      </c>
      <c r="C92" s="126" t="s">
        <v>90</v>
      </c>
      <c r="D92" s="126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">
      <c r="B93" s="2">
        <f t="shared" si="9"/>
        <v>73</v>
      </c>
      <c r="C93" s="130" t="s">
        <v>91</v>
      </c>
      <c r="D93" s="130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">
      <c r="B94" s="2">
        <f t="shared" si="9"/>
        <v>74</v>
      </c>
      <c r="C94" s="126" t="s">
        <v>92</v>
      </c>
      <c r="D94" s="126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">
      <c r="B95" s="2">
        <f t="shared" si="9"/>
        <v>75</v>
      </c>
      <c r="C95" s="134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">
      <c r="B96" s="2">
        <f t="shared" si="9"/>
        <v>76</v>
      </c>
      <c r="C96" s="134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">
      <c r="B97" s="2">
        <f t="shared" si="9"/>
        <v>77</v>
      </c>
      <c r="C97" s="134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">
      <c r="B98" s="2">
        <f t="shared" si="9"/>
        <v>78</v>
      </c>
      <c r="C98" s="134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">
      <c r="B99" s="2">
        <f t="shared" si="9"/>
        <v>79</v>
      </c>
      <c r="C99" s="126" t="s">
        <v>98</v>
      </c>
      <c r="D99" s="126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">
      <c r="B100" s="2">
        <f t="shared" si="9"/>
        <v>80</v>
      </c>
      <c r="C100" s="126" t="s">
        <v>99</v>
      </c>
      <c r="D100" s="126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">
      <c r="B101" s="2">
        <f t="shared" si="9"/>
        <v>81</v>
      </c>
      <c r="C101" s="126" t="s">
        <v>100</v>
      </c>
      <c r="D101" s="126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">
      <c r="B102" s="2"/>
      <c r="C102" s="125" t="s">
        <v>128</v>
      </c>
      <c r="D102" s="125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134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">
      <c r="B104" s="2">
        <v>83</v>
      </c>
      <c r="C104" s="134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">
      <c r="B105" s="2"/>
      <c r="C105" s="125" t="s">
        <v>129</v>
      </c>
      <c r="D105" s="125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125" t="s">
        <v>101</v>
      </c>
      <c r="D106" s="125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133" t="s">
        <v>114</v>
      </c>
      <c r="D107" s="133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133" t="s">
        <v>115</v>
      </c>
      <c r="D108" s="133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">
      <c r="B109" s="2">
        <v>86</v>
      </c>
      <c r="C109" s="133" t="s">
        <v>116</v>
      </c>
      <c r="D109" s="133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">
      <c r="B110" s="2"/>
      <c r="C110" s="125" t="s">
        <v>135</v>
      </c>
      <c r="D110" s="125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126" t="s">
        <v>102</v>
      </c>
      <c r="D111" s="126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126" t="s">
        <v>104</v>
      </c>
      <c r="D112" s="126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">
      <c r="B113" s="2">
        <v>89</v>
      </c>
      <c r="C113" s="126" t="s">
        <v>105</v>
      </c>
      <c r="D113" s="126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">
      <c r="B114" s="2">
        <v>90</v>
      </c>
      <c r="C114" s="126" t="s">
        <v>106</v>
      </c>
      <c r="D114" s="126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">
      <c r="B115" s="2">
        <v>91</v>
      </c>
      <c r="C115" s="126" t="s">
        <v>107</v>
      </c>
      <c r="D115" s="126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">
      <c r="B116" s="2">
        <v>92</v>
      </c>
      <c r="C116" s="126" t="s">
        <v>108</v>
      </c>
      <c r="D116" s="126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">
      <c r="B117" s="2">
        <v>93</v>
      </c>
      <c r="C117" s="126" t="s">
        <v>132</v>
      </c>
      <c r="D117" s="126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">
      <c r="B118" s="2"/>
      <c r="C118" s="125" t="s">
        <v>130</v>
      </c>
      <c r="D118" s="125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">
      <c r="B119" s="2"/>
      <c r="C119" s="131" t="s">
        <v>110</v>
      </c>
      <c r="D119" s="131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">
      <c r="B120" s="2">
        <v>94</v>
      </c>
      <c r="C120" s="126" t="s">
        <v>111</v>
      </c>
      <c r="D120" s="126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132" t="s">
        <v>112</v>
      </c>
      <c r="D121" s="132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">
      <c r="B122" s="2">
        <v>95</v>
      </c>
      <c r="C122" s="126" t="s">
        <v>113</v>
      </c>
      <c r="D122" s="126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">
      <c r="B123" s="1"/>
      <c r="C123" s="132"/>
      <c r="D123" s="132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121" t="s">
        <v>136</v>
      </c>
      <c r="C1" s="121"/>
      <c r="D1" s="121"/>
      <c r="E1" s="121"/>
      <c r="F1" s="121"/>
      <c r="G1" s="121"/>
      <c r="H1" s="121"/>
      <c r="I1" s="121"/>
      <c r="J1" s="121"/>
    </row>
    <row r="2" spans="2:10" x14ac:dyDescent="0.2">
      <c r="B2" s="122" t="s">
        <v>162</v>
      </c>
      <c r="C2" s="122"/>
      <c r="D2" s="122"/>
      <c r="E2" s="122"/>
      <c r="F2" s="122"/>
      <c r="G2" s="122"/>
      <c r="H2" s="122"/>
      <c r="I2" s="122"/>
      <c r="J2" s="122"/>
    </row>
    <row r="3" spans="2:10" ht="7.15" customHeight="1" x14ac:dyDescent="0.2">
      <c r="B3" s="122"/>
      <c r="C3" s="122"/>
      <c r="D3" s="122"/>
      <c r="E3" s="122"/>
      <c r="F3" s="122"/>
    </row>
    <row r="4" spans="2:10" ht="27.75" customHeight="1" x14ac:dyDescent="0.2">
      <c r="C4" s="44"/>
      <c r="D4" s="123" t="s">
        <v>161</v>
      </c>
      <c r="E4" s="123"/>
      <c r="F4" s="123"/>
      <c r="G4" s="123"/>
      <c r="H4" s="123"/>
      <c r="I4" s="44"/>
      <c r="J4" s="44"/>
    </row>
    <row r="5" spans="2:10" ht="11.25" customHeight="1" x14ac:dyDescent="0.2">
      <c r="B5" s="15"/>
      <c r="C5" s="15"/>
      <c r="D5" s="15"/>
      <c r="E5" s="122" t="s">
        <v>159</v>
      </c>
      <c r="F5" s="122"/>
      <c r="G5" s="122"/>
      <c r="H5" s="122"/>
      <c r="I5" s="122"/>
      <c r="J5" s="122"/>
    </row>
    <row r="6" spans="2:10" ht="12" customHeight="1" x14ac:dyDescent="0.2">
      <c r="B6" s="15"/>
      <c r="C6" s="15"/>
      <c r="D6" s="15"/>
      <c r="E6" s="29"/>
      <c r="F6" s="29"/>
      <c r="G6" s="29"/>
      <c r="H6" s="124" t="s">
        <v>160</v>
      </c>
      <c r="I6" s="124"/>
      <c r="J6" s="124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135" t="s">
        <v>0</v>
      </c>
      <c r="C9" s="137" t="s">
        <v>1</v>
      </c>
      <c r="D9" s="138"/>
      <c r="E9" s="141" t="s">
        <v>2</v>
      </c>
      <c r="F9" s="143" t="s">
        <v>137</v>
      </c>
      <c r="G9" s="144" t="s">
        <v>146</v>
      </c>
      <c r="H9" s="144"/>
      <c r="I9" s="145" t="s">
        <v>147</v>
      </c>
      <c r="J9" s="145"/>
    </row>
    <row r="10" spans="2:10" ht="24" customHeight="1" x14ac:dyDescent="0.2">
      <c r="B10" s="136"/>
      <c r="C10" s="139"/>
      <c r="D10" s="140"/>
      <c r="E10" s="142"/>
      <c r="F10" s="143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">
      <c r="B11" s="2">
        <v>0</v>
      </c>
      <c r="C11" s="127">
        <v>1</v>
      </c>
      <c r="D11" s="127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">
      <c r="B12" s="2">
        <v>1</v>
      </c>
      <c r="C12" s="126" t="s">
        <v>3</v>
      </c>
      <c r="D12" s="126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">
      <c r="B13" s="2">
        <v>2</v>
      </c>
      <c r="C13" s="128" t="s">
        <v>5</v>
      </c>
      <c r="D13" s="128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">
      <c r="B14" s="2">
        <v>3</v>
      </c>
      <c r="C14" s="128" t="s">
        <v>7</v>
      </c>
      <c r="D14" s="128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">
      <c r="B15" s="2">
        <v>4</v>
      </c>
      <c r="C15" s="126" t="s">
        <v>8</v>
      </c>
      <c r="D15" s="126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">
      <c r="B16" s="2">
        <v>5</v>
      </c>
      <c r="C16" s="126" t="s">
        <v>9</v>
      </c>
      <c r="D16" s="126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">
      <c r="B17" s="2"/>
      <c r="C17" s="125" t="s">
        <v>121</v>
      </c>
      <c r="D17" s="125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">
      <c r="B18" s="2">
        <v>6</v>
      </c>
      <c r="C18" s="126" t="s">
        <v>10</v>
      </c>
      <c r="D18" s="126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">
      <c r="B19" s="2">
        <v>7</v>
      </c>
      <c r="C19" s="126" t="s">
        <v>12</v>
      </c>
      <c r="D19" s="126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">
      <c r="B20" s="2">
        <v>8</v>
      </c>
      <c r="C20" s="126" t="s">
        <v>13</v>
      </c>
      <c r="D20" s="126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">
      <c r="B21" s="2">
        <v>9</v>
      </c>
      <c r="C21" s="126" t="s">
        <v>14</v>
      </c>
      <c r="D21" s="126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">
      <c r="B22" s="2">
        <v>10</v>
      </c>
      <c r="C22" s="126" t="s">
        <v>16</v>
      </c>
      <c r="D22" s="126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">
      <c r="B23" s="2">
        <v>11</v>
      </c>
      <c r="C23" s="126" t="s">
        <v>18</v>
      </c>
      <c r="D23" s="126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">
      <c r="B24" s="2">
        <v>12</v>
      </c>
      <c r="C24" s="126" t="s">
        <v>20</v>
      </c>
      <c r="D24" s="126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">
      <c r="B25" s="2">
        <v>13</v>
      </c>
      <c r="C25" s="126" t="s">
        <v>21</v>
      </c>
      <c r="D25" s="126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">
      <c r="B26" s="2">
        <v>14</v>
      </c>
      <c r="C26" s="126" t="s">
        <v>22</v>
      </c>
      <c r="D26" s="126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">
      <c r="B27" s="2">
        <v>15</v>
      </c>
      <c r="C27" s="126" t="s">
        <v>23</v>
      </c>
      <c r="D27" s="126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">
      <c r="B28" s="2">
        <v>16</v>
      </c>
      <c r="C28" s="126" t="s">
        <v>24</v>
      </c>
      <c r="D28" s="126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">
      <c r="B29" s="2"/>
      <c r="C29" s="125" t="s">
        <v>122</v>
      </c>
      <c r="D29" s="125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">
      <c r="B30" s="2">
        <v>17</v>
      </c>
      <c r="C30" s="126" t="s">
        <v>26</v>
      </c>
      <c r="D30" s="126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">
      <c r="B31" s="2">
        <v>18</v>
      </c>
      <c r="C31" s="126" t="s">
        <v>28</v>
      </c>
      <c r="D31" s="126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">
      <c r="B32" s="2">
        <v>19</v>
      </c>
      <c r="C32" s="126" t="s">
        <v>30</v>
      </c>
      <c r="D32" s="126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">
      <c r="B33" s="2">
        <v>20</v>
      </c>
      <c r="C33" s="126" t="s">
        <v>31</v>
      </c>
      <c r="D33" s="126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">
      <c r="B34" s="2">
        <v>21</v>
      </c>
      <c r="C34" s="126" t="s">
        <v>32</v>
      </c>
      <c r="D34" s="126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">
      <c r="B35" s="2">
        <v>22</v>
      </c>
      <c r="C35" s="126" t="s">
        <v>34</v>
      </c>
      <c r="D35" s="126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">
      <c r="B36" s="2"/>
      <c r="C36" s="125" t="s">
        <v>123</v>
      </c>
      <c r="D36" s="125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">
      <c r="B37" s="2">
        <v>23</v>
      </c>
      <c r="C37" s="129" t="s">
        <v>35</v>
      </c>
      <c r="D37" s="129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">
      <c r="B38" s="2">
        <v>24</v>
      </c>
      <c r="C38" s="129" t="s">
        <v>37</v>
      </c>
      <c r="D38" s="129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">
      <c r="B39" s="2">
        <v>25</v>
      </c>
      <c r="C39" s="129" t="s">
        <v>39</v>
      </c>
      <c r="D39" s="129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">
      <c r="B40" s="2">
        <v>26</v>
      </c>
      <c r="C40" s="129" t="s">
        <v>40</v>
      </c>
      <c r="D40" s="129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">
      <c r="B41" s="2">
        <v>27</v>
      </c>
      <c r="C41" s="129" t="s">
        <v>41</v>
      </c>
      <c r="D41" s="129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">
      <c r="B42" s="2">
        <v>28</v>
      </c>
      <c r="C42" s="129" t="s">
        <v>42</v>
      </c>
      <c r="D42" s="129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">
      <c r="B43" s="2">
        <v>29</v>
      </c>
      <c r="C43" s="129" t="s">
        <v>43</v>
      </c>
      <c r="D43" s="129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">
      <c r="B44" s="2">
        <v>30</v>
      </c>
      <c r="C44" s="129" t="s">
        <v>44</v>
      </c>
      <c r="D44" s="129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">
      <c r="B45" s="2">
        <v>31</v>
      </c>
      <c r="C45" s="129" t="s">
        <v>45</v>
      </c>
      <c r="D45" s="129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">
      <c r="B46" s="2">
        <v>32</v>
      </c>
      <c r="C46" s="129" t="s">
        <v>46</v>
      </c>
      <c r="D46" s="129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">
      <c r="B47" s="2">
        <v>33</v>
      </c>
      <c r="C47" s="129" t="s">
        <v>47</v>
      </c>
      <c r="D47" s="129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">
      <c r="B48" s="2">
        <v>34</v>
      </c>
      <c r="C48" s="129" t="s">
        <v>48</v>
      </c>
      <c r="D48" s="129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">
      <c r="B49" s="2">
        <v>35</v>
      </c>
      <c r="C49" s="129" t="s">
        <v>49</v>
      </c>
      <c r="D49" s="129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">
      <c r="B50" s="2">
        <v>36</v>
      </c>
      <c r="C50" s="129" t="s">
        <v>50</v>
      </c>
      <c r="D50" s="129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">
      <c r="B51" s="2">
        <v>37</v>
      </c>
      <c r="C51" s="129" t="s">
        <v>51</v>
      </c>
      <c r="D51" s="129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">
      <c r="B52" s="2">
        <v>38</v>
      </c>
      <c r="C52" s="129" t="s">
        <v>52</v>
      </c>
      <c r="D52" s="129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">
      <c r="B53" s="2">
        <v>39</v>
      </c>
      <c r="C53" s="129" t="s">
        <v>53</v>
      </c>
      <c r="D53" s="129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">
      <c r="B54" s="2">
        <v>40</v>
      </c>
      <c r="C54" s="129" t="s">
        <v>54</v>
      </c>
      <c r="D54" s="129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">
      <c r="B55" s="2">
        <v>41</v>
      </c>
      <c r="C55" s="129" t="s">
        <v>55</v>
      </c>
      <c r="D55" s="129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">
      <c r="B56" s="2">
        <v>42</v>
      </c>
      <c r="C56" s="129" t="s">
        <v>56</v>
      </c>
      <c r="D56" s="129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">
      <c r="B57" s="2">
        <v>43</v>
      </c>
      <c r="C57" s="129" t="s">
        <v>57</v>
      </c>
      <c r="D57" s="129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">
      <c r="B58" s="2"/>
      <c r="C58" s="125" t="s">
        <v>124</v>
      </c>
      <c r="D58" s="125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">
      <c r="B59" s="2">
        <v>44</v>
      </c>
      <c r="C59" s="126" t="s">
        <v>58</v>
      </c>
      <c r="D59" s="126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">
      <c r="B60" s="2">
        <v>45</v>
      </c>
      <c r="C60" s="126" t="s">
        <v>60</v>
      </c>
      <c r="D60" s="126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">
      <c r="B61" s="2"/>
      <c r="C61" s="125" t="s">
        <v>125</v>
      </c>
      <c r="D61" s="125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">
      <c r="B62" s="2"/>
      <c r="C62" s="125" t="s">
        <v>61</v>
      </c>
      <c r="D62" s="125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">
      <c r="B63" s="2">
        <v>46</v>
      </c>
      <c r="C63" s="126" t="s">
        <v>62</v>
      </c>
      <c r="D63" s="126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">
      <c r="B64" s="2">
        <v>47</v>
      </c>
      <c r="C64" s="126" t="s">
        <v>63</v>
      </c>
      <c r="D64" s="126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">
      <c r="B65" s="2">
        <v>48</v>
      </c>
      <c r="C65" s="126" t="s">
        <v>64</v>
      </c>
      <c r="D65" s="126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">
      <c r="B66" s="2">
        <v>49</v>
      </c>
      <c r="C66" s="126" t="s">
        <v>65</v>
      </c>
      <c r="D66" s="126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">
      <c r="B67" s="2">
        <v>50</v>
      </c>
      <c r="C67" s="126" t="s">
        <v>66</v>
      </c>
      <c r="D67" s="126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">
      <c r="B68" s="2"/>
      <c r="C68" s="125" t="s">
        <v>126</v>
      </c>
      <c r="D68" s="125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">
      <c r="B69" s="2">
        <v>51</v>
      </c>
      <c r="C69" s="126" t="s">
        <v>68</v>
      </c>
      <c r="D69" s="126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">
      <c r="B70" s="2">
        <v>52</v>
      </c>
      <c r="C70" s="126" t="s">
        <v>70</v>
      </c>
      <c r="D70" s="126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">
      <c r="B71" s="2">
        <v>53</v>
      </c>
      <c r="C71" s="126" t="s">
        <v>71</v>
      </c>
      <c r="D71" s="126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">
      <c r="B72" s="2">
        <v>54</v>
      </c>
      <c r="C72" s="126" t="s">
        <v>72</v>
      </c>
      <c r="D72" s="126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">
      <c r="B73" s="2">
        <v>55</v>
      </c>
      <c r="C73" s="126" t="s">
        <v>73</v>
      </c>
      <c r="D73" s="126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">
      <c r="B74" s="2"/>
      <c r="C74" s="131" t="s">
        <v>127</v>
      </c>
      <c r="D74" s="131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">
      <c r="B75" s="2"/>
      <c r="C75" s="132" t="s">
        <v>74</v>
      </c>
      <c r="D75" s="132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">
      <c r="B76" s="2">
        <v>56</v>
      </c>
      <c r="C76" s="126" t="s">
        <v>75</v>
      </c>
      <c r="D76" s="126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">
      <c r="B77" s="2">
        <f>B76+1</f>
        <v>57</v>
      </c>
      <c r="C77" s="130" t="s">
        <v>77</v>
      </c>
      <c r="D77" s="130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">
      <c r="B78" s="2">
        <f t="shared" ref="B78:B101" si="6">B77+1</f>
        <v>58</v>
      </c>
      <c r="C78" s="130" t="s">
        <v>78</v>
      </c>
      <c r="D78" s="130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">
      <c r="B79" s="2">
        <f t="shared" si="6"/>
        <v>59</v>
      </c>
      <c r="C79" s="130" t="s">
        <v>133</v>
      </c>
      <c r="D79" s="130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">
      <c r="B80" s="2">
        <f t="shared" si="6"/>
        <v>60</v>
      </c>
      <c r="C80" s="130" t="s">
        <v>134</v>
      </c>
      <c r="D80" s="130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">
      <c r="B81" s="2">
        <f t="shared" si="6"/>
        <v>61</v>
      </c>
      <c r="C81" s="130" t="s">
        <v>79</v>
      </c>
      <c r="D81" s="130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">
      <c r="B82" s="2">
        <f t="shared" si="6"/>
        <v>62</v>
      </c>
      <c r="C82" s="130" t="s">
        <v>80</v>
      </c>
      <c r="D82" s="130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">
      <c r="B83" s="2">
        <f t="shared" si="6"/>
        <v>63</v>
      </c>
      <c r="C83" s="130" t="s">
        <v>81</v>
      </c>
      <c r="D83" s="130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">
      <c r="B84" s="2">
        <f t="shared" si="6"/>
        <v>64</v>
      </c>
      <c r="C84" s="130" t="s">
        <v>82</v>
      </c>
      <c r="D84" s="130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">
      <c r="B85" s="2">
        <f t="shared" si="6"/>
        <v>65</v>
      </c>
      <c r="C85" s="130" t="s">
        <v>83</v>
      </c>
      <c r="D85" s="130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">
      <c r="B86" s="2">
        <f t="shared" si="6"/>
        <v>66</v>
      </c>
      <c r="C86" s="130" t="s">
        <v>84</v>
      </c>
      <c r="D86" s="130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">
      <c r="B87" s="2">
        <f t="shared" si="6"/>
        <v>67</v>
      </c>
      <c r="C87" s="130" t="s">
        <v>85</v>
      </c>
      <c r="D87" s="130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">
      <c r="B88" s="2">
        <f t="shared" si="6"/>
        <v>68</v>
      </c>
      <c r="C88" s="130" t="s">
        <v>86</v>
      </c>
      <c r="D88" s="130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">
      <c r="B89" s="2">
        <f t="shared" si="6"/>
        <v>69</v>
      </c>
      <c r="C89" s="130" t="s">
        <v>87</v>
      </c>
      <c r="D89" s="130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">
      <c r="B90" s="2">
        <f t="shared" si="6"/>
        <v>70</v>
      </c>
      <c r="C90" s="126" t="s">
        <v>88</v>
      </c>
      <c r="D90" s="126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">
      <c r="B91" s="2">
        <f t="shared" si="6"/>
        <v>71</v>
      </c>
      <c r="C91" s="126" t="s">
        <v>89</v>
      </c>
      <c r="D91" s="126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">
      <c r="B92" s="2">
        <f t="shared" si="6"/>
        <v>72</v>
      </c>
      <c r="C92" s="126" t="s">
        <v>90</v>
      </c>
      <c r="D92" s="126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">
      <c r="B93" s="2">
        <f t="shared" si="6"/>
        <v>73</v>
      </c>
      <c r="C93" s="130" t="s">
        <v>91</v>
      </c>
      <c r="D93" s="130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">
      <c r="B94" s="2">
        <f t="shared" si="6"/>
        <v>74</v>
      </c>
      <c r="C94" s="126" t="s">
        <v>92</v>
      </c>
      <c r="D94" s="126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">
      <c r="B95" s="2">
        <f t="shared" si="6"/>
        <v>75</v>
      </c>
      <c r="C95" s="134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">
      <c r="B96" s="2">
        <f t="shared" si="6"/>
        <v>76</v>
      </c>
      <c r="C96" s="134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">
      <c r="B97" s="2">
        <f t="shared" si="6"/>
        <v>77</v>
      </c>
      <c r="C97" s="134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">
      <c r="B98" s="2">
        <f t="shared" si="6"/>
        <v>78</v>
      </c>
      <c r="C98" s="134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">
      <c r="B99" s="2">
        <f t="shared" si="6"/>
        <v>79</v>
      </c>
      <c r="C99" s="126" t="s">
        <v>98</v>
      </c>
      <c r="D99" s="126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">
      <c r="B100" s="2">
        <f t="shared" si="6"/>
        <v>80</v>
      </c>
      <c r="C100" s="126" t="s">
        <v>99</v>
      </c>
      <c r="D100" s="126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">
      <c r="B101" s="2">
        <f t="shared" si="6"/>
        <v>81</v>
      </c>
      <c r="C101" s="126" t="s">
        <v>100</v>
      </c>
      <c r="D101" s="126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">
      <c r="B102" s="2"/>
      <c r="C102" s="125" t="s">
        <v>128</v>
      </c>
      <c r="D102" s="125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">
      <c r="B103" s="2">
        <v>82</v>
      </c>
      <c r="C103" s="134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">
      <c r="B104" s="2">
        <v>83</v>
      </c>
      <c r="C104" s="134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">
      <c r="B105" s="2"/>
      <c r="C105" s="125" t="s">
        <v>129</v>
      </c>
      <c r="D105" s="125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">
      <c r="B106" s="2"/>
      <c r="C106" s="125" t="s">
        <v>101</v>
      </c>
      <c r="D106" s="125"/>
      <c r="E106" s="3"/>
      <c r="F106" s="18"/>
      <c r="G106" s="34"/>
      <c r="H106" s="35">
        <f>H105+H102</f>
        <v>0</v>
      </c>
      <c r="I106" s="34"/>
      <c r="J106" s="34"/>
    </row>
    <row r="107" spans="2:10" x14ac:dyDescent="0.2">
      <c r="B107" s="2">
        <v>84</v>
      </c>
      <c r="C107" s="133" t="s">
        <v>114</v>
      </c>
      <c r="D107" s="133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">
      <c r="B108" s="2">
        <v>85</v>
      </c>
      <c r="C108" s="133" t="s">
        <v>115</v>
      </c>
      <c r="D108" s="133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">
      <c r="B109" s="2">
        <v>86</v>
      </c>
      <c r="C109" s="133" t="s">
        <v>116</v>
      </c>
      <c r="D109" s="133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">
      <c r="B110" s="2"/>
      <c r="C110" s="125" t="s">
        <v>135</v>
      </c>
      <c r="D110" s="125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">
      <c r="B111" s="2">
        <v>87</v>
      </c>
      <c r="C111" s="126" t="s">
        <v>102</v>
      </c>
      <c r="D111" s="126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">
      <c r="B112" s="2">
        <v>88</v>
      </c>
      <c r="C112" s="126" t="s">
        <v>104</v>
      </c>
      <c r="D112" s="126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">
      <c r="B113" s="2">
        <v>89</v>
      </c>
      <c r="C113" s="126" t="s">
        <v>105</v>
      </c>
      <c r="D113" s="126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">
      <c r="B114" s="2">
        <v>90</v>
      </c>
      <c r="C114" s="126" t="s">
        <v>106</v>
      </c>
      <c r="D114" s="126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">
      <c r="B115" s="2">
        <v>91</v>
      </c>
      <c r="C115" s="126" t="s">
        <v>107</v>
      </c>
      <c r="D115" s="126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">
      <c r="B116" s="2">
        <v>92</v>
      </c>
      <c r="C116" s="126" t="s">
        <v>108</v>
      </c>
      <c r="D116" s="126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">
      <c r="B117" s="2">
        <v>93</v>
      </c>
      <c r="C117" s="126" t="s">
        <v>132</v>
      </c>
      <c r="D117" s="126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">
      <c r="B118" s="2"/>
      <c r="C118" s="125" t="s">
        <v>130</v>
      </c>
      <c r="D118" s="125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">
      <c r="B119" s="2"/>
      <c r="C119" s="131" t="s">
        <v>110</v>
      </c>
      <c r="D119" s="131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">
      <c r="B120" s="2">
        <v>94</v>
      </c>
      <c r="C120" s="126" t="s">
        <v>111</v>
      </c>
      <c r="D120" s="126"/>
      <c r="E120" s="1"/>
      <c r="F120" s="17"/>
      <c r="G120" s="31"/>
      <c r="H120" s="31"/>
      <c r="I120" s="31"/>
      <c r="J120" s="31"/>
    </row>
    <row r="121" spans="2:10" x14ac:dyDescent="0.2">
      <c r="B121" s="2"/>
      <c r="C121" s="132" t="s">
        <v>112</v>
      </c>
      <c r="D121" s="132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">
      <c r="B122" s="2">
        <v>95</v>
      </c>
      <c r="C122" s="126" t="s">
        <v>113</v>
      </c>
      <c r="D122" s="126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">
      <c r="B123" s="1"/>
      <c r="C123" s="132"/>
      <c r="D123" s="132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1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10_sar</vt:lpstr>
      <vt:lpstr>03_sar</vt:lpstr>
      <vt:lpstr>02_sar</vt:lpstr>
      <vt:lpstr>01_sar</vt:lpstr>
      <vt:lpstr>'03_sar'!Print_Titles</vt:lpstr>
      <vt:lpstr>'10_sar'!Print_Titles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2023-10-17T04:07:05Z</cp:lastPrinted>
  <dcterms:created xsi:type="dcterms:W3CDTF">2022-07-04T05:59:33Z</dcterms:created>
  <dcterms:modified xsi:type="dcterms:W3CDTF">2023-10-23T05:18:50Z</dcterms:modified>
</cp:coreProperties>
</file>