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khee\Desktop\2023 guitsetgel\11\bzu-50\"/>
    </mc:Choice>
  </mc:AlternateContent>
  <xr:revisionPtr revIDLastSave="0" documentId="13_ncr:1_{C4AF7940-7DC2-434A-B13A-D65F20CCCAF7}" xr6:coauthVersionLast="43" xr6:coauthVersionMax="43" xr10:uidLastSave="{00000000-0000-0000-0000-000000000000}"/>
  <bookViews>
    <workbookView xWindow="-120" yWindow="-120" windowWidth="24240" windowHeight="13290" xr2:uid="{00000000-000D-0000-FFFF-FFFF00000000}"/>
  </bookViews>
  <sheets>
    <sheet name="BZ12" sheetId="17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0" i="178" l="1"/>
  <c r="F90" i="178"/>
  <c r="H89" i="178"/>
  <c r="F89" i="178"/>
  <c r="H88" i="178"/>
  <c r="F88" i="178"/>
  <c r="H87" i="178"/>
  <c r="F87" i="178"/>
  <c r="H86" i="178"/>
  <c r="F86" i="178"/>
  <c r="H85" i="178"/>
  <c r="F85" i="178"/>
  <c r="H84" i="178"/>
  <c r="F84" i="178"/>
  <c r="H83" i="178"/>
  <c r="F83" i="178"/>
  <c r="H82" i="178"/>
  <c r="F82" i="178"/>
  <c r="H81" i="178"/>
  <c r="F81" i="178"/>
  <c r="H80" i="178"/>
  <c r="F80" i="178"/>
  <c r="H79" i="178"/>
  <c r="F79" i="178"/>
  <c r="H78" i="178"/>
  <c r="F78" i="178"/>
  <c r="H77" i="178"/>
  <c r="F77" i="178"/>
  <c r="H76" i="178"/>
  <c r="F76" i="178"/>
  <c r="H75" i="178"/>
  <c r="F75" i="178"/>
  <c r="H74" i="178"/>
  <c r="F74" i="178"/>
  <c r="H73" i="178"/>
  <c r="F73" i="178"/>
  <c r="H72" i="178"/>
  <c r="F72" i="178"/>
  <c r="H71" i="178"/>
  <c r="H91" i="178" s="1"/>
  <c r="F71" i="178"/>
  <c r="H66" i="178"/>
  <c r="F66" i="178"/>
  <c r="H65" i="178"/>
  <c r="F65" i="178"/>
  <c r="H64" i="178"/>
  <c r="F64" i="178"/>
  <c r="H63" i="178"/>
  <c r="H70" i="178" s="1"/>
  <c r="F63" i="178"/>
  <c r="H62" i="178"/>
  <c r="F62" i="178"/>
  <c r="H57" i="178"/>
  <c r="F57" i="178"/>
  <c r="H56" i="178"/>
  <c r="F56" i="178"/>
  <c r="H55" i="178"/>
  <c r="F55" i="178"/>
  <c r="H54" i="178"/>
  <c r="F54" i="178"/>
  <c r="F61" i="178" s="1"/>
  <c r="H51" i="178"/>
  <c r="F51" i="178"/>
  <c r="H50" i="178"/>
  <c r="F50" i="178"/>
  <c r="F52" i="178" s="1"/>
  <c r="H49" i="178"/>
  <c r="F49" i="178"/>
  <c r="H47" i="178"/>
  <c r="F47" i="178"/>
  <c r="H46" i="178"/>
  <c r="H48" i="178" s="1"/>
  <c r="F46" i="178"/>
  <c r="H42" i="178"/>
  <c r="F42" i="178"/>
  <c r="H41" i="178"/>
  <c r="F41" i="178"/>
  <c r="H40" i="178"/>
  <c r="F40" i="178"/>
  <c r="H39" i="178"/>
  <c r="F39" i="178"/>
  <c r="H38" i="178"/>
  <c r="F38" i="178"/>
  <c r="H37" i="178"/>
  <c r="F37" i="178"/>
  <c r="H33" i="178"/>
  <c r="F33" i="178"/>
  <c r="H32" i="178"/>
  <c r="F32" i="178"/>
  <c r="H31" i="178"/>
  <c r="F31" i="178"/>
  <c r="H30" i="178"/>
  <c r="F30" i="178"/>
  <c r="H29" i="178"/>
  <c r="F29" i="178"/>
  <c r="H28" i="178"/>
  <c r="F28" i="178"/>
  <c r="H27" i="178"/>
  <c r="F27" i="178"/>
  <c r="H26" i="178"/>
  <c r="F26" i="178"/>
  <c r="H25" i="178"/>
  <c r="F25" i="178"/>
  <c r="H24" i="178"/>
  <c r="F24" i="178"/>
  <c r="H23" i="178"/>
  <c r="F23" i="178"/>
  <c r="H22" i="178"/>
  <c r="F22" i="178"/>
  <c r="H21" i="178"/>
  <c r="F21" i="178"/>
  <c r="H20" i="178"/>
  <c r="F20" i="178"/>
  <c r="H19" i="178"/>
  <c r="F19" i="178"/>
  <c r="H18" i="178"/>
  <c r="F18" i="178"/>
  <c r="H17" i="178"/>
  <c r="F17" i="178"/>
  <c r="H16" i="178"/>
  <c r="H43" i="178" s="1"/>
  <c r="F16" i="178"/>
  <c r="H14" i="178"/>
  <c r="F14" i="178"/>
  <c r="H13" i="178"/>
  <c r="H15" i="178" s="1"/>
  <c r="F13" i="178"/>
  <c r="H12" i="178"/>
  <c r="F12" i="178"/>
  <c r="F48" i="178" l="1"/>
  <c r="F70" i="178"/>
  <c r="F92" i="178" s="1"/>
  <c r="F93" i="178" s="1"/>
  <c r="F91" i="178"/>
  <c r="F15" i="178"/>
  <c r="F53" i="178" s="1"/>
  <c r="F43" i="178"/>
  <c r="H52" i="178"/>
  <c r="H53" i="178" s="1"/>
  <c r="H61" i="178"/>
  <c r="H92" i="178"/>
  <c r="H93" i="178" l="1"/>
  <c r="H95" i="178"/>
  <c r="H99" i="178" s="1"/>
  <c r="F95" i="178"/>
  <c r="F99" i="178" s="1"/>
</calcChain>
</file>

<file path=xl/sharedStrings.xml><?xml version="1.0" encoding="utf-8"?>
<sst xmlns="http://schemas.openxmlformats.org/spreadsheetml/2006/main" count="193" uniqueCount="117">
  <si>
    <t>АЖЛЫН ГҮЙЦЭТГЭЛИЙН АКТ</t>
  </si>
  <si>
    <t>¹</t>
  </si>
  <si>
    <t xml:space="preserve">Àæëûí íýð </t>
  </si>
  <si>
    <t>Тайлант сар</t>
  </si>
  <si>
    <t>Оны эхнээс</t>
  </si>
  <si>
    <t>тоо</t>
  </si>
  <si>
    <t>дүн</t>
  </si>
  <si>
    <t>сорьц</t>
  </si>
  <si>
    <t>төг</t>
  </si>
  <si>
    <t>Байрны түрээс</t>
  </si>
  <si>
    <t>Нийт дүн</t>
  </si>
  <si>
    <t>Нягтлан бодогч</t>
  </si>
  <si>
    <t>Суурин боловсруулалт</t>
  </si>
  <si>
    <t>Улсын төсвийн хөрөнгөөр гүйцэтгэх геологийн судалгааны ажлыг санхүүжүүлэх,гүйцэтгэх, үр дүнг тооцох журам'-ын 4-р хавсралт</t>
  </si>
  <si>
    <t>Хянасан:</t>
  </si>
  <si>
    <t>Танилцсан:</t>
  </si>
  <si>
    <t>Төслийн ахлагч</t>
  </si>
  <si>
    <t>Захирал</t>
  </si>
  <si>
    <t>/Г.Батзориг/</t>
  </si>
  <si>
    <t>Үндэсний геологийн албаны</t>
  </si>
  <si>
    <t>ГСХ-ийн дарга</t>
  </si>
  <si>
    <t xml:space="preserve"> ГСХ-ийн мэргэжилтэн</t>
  </si>
  <si>
    <t>/........................./</t>
  </si>
  <si>
    <t>ЭБСТЭЗХ-ийн мэргэжилтэн</t>
  </si>
  <si>
    <t>/                       /</t>
  </si>
  <si>
    <t>Гүйцэтгэгч:</t>
  </si>
  <si>
    <t>т.км</t>
  </si>
  <si>
    <t>км</t>
  </si>
  <si>
    <t xml:space="preserve">        Компаний нэр: "Эрээн чулуу" ХХК</t>
  </si>
  <si>
    <t xml:space="preserve">     Төслийн нэр,код Баянзүрх уул-50</t>
  </si>
  <si>
    <t xml:space="preserve">Төсвийн нийт дүн: 1 500 754 686 </t>
  </si>
  <si>
    <t>õ.í</t>
  </si>
  <si>
    <t>Íýãæèéí өртөг</t>
  </si>
  <si>
    <t>Òºñºë, òºñºâ çîõèîëò</t>
  </si>
  <si>
    <t>Хээрийн бэлтгэл судалгаа</t>
  </si>
  <si>
    <t>òºã</t>
  </si>
  <si>
    <t>Сансрын зургийн тайлалт</t>
  </si>
  <si>
    <t>кв.км</t>
  </si>
  <si>
    <t>Дүн</t>
  </si>
  <si>
    <t>Геологийн зураглал, ерөнхий эрлийн маршрут</t>
  </si>
  <si>
    <t>Эрлийн маршрут</t>
  </si>
  <si>
    <t>Танилцах маршрут</t>
  </si>
  <si>
    <t>Зүсэлтүүд</t>
  </si>
  <si>
    <t>Шалган холбох маршрут</t>
  </si>
  <si>
    <t>Шлихийн сорьцлолт</t>
  </si>
  <si>
    <t>Литогеохими, урсгал</t>
  </si>
  <si>
    <t>Литогеохими, хоёрдогч</t>
  </si>
  <si>
    <t>Анхдагч геохими /зураглал/</t>
  </si>
  <si>
    <t>Анхдагч геохими /эрэл/</t>
  </si>
  <si>
    <t>Анхдагч геохими /зүсэлт/</t>
  </si>
  <si>
    <t>Суваг малталт</t>
  </si>
  <si>
    <t>куб.м</t>
  </si>
  <si>
    <t>Шурф нэвтрэлт</t>
  </si>
  <si>
    <t>тм</t>
  </si>
  <si>
    <t>Шурф бэхэлгээ</t>
  </si>
  <si>
    <t>Уулын ажлын булалт</t>
  </si>
  <si>
    <t>Копуш малталт</t>
  </si>
  <si>
    <t>копуш</t>
  </si>
  <si>
    <t>Силикатын сорьц</t>
  </si>
  <si>
    <t>Ховилон сорьцлолт</t>
  </si>
  <si>
    <t>Сувгийн геохими</t>
  </si>
  <si>
    <t>Цэглэн сорьцлолт</t>
  </si>
  <si>
    <t>Усан дээж</t>
  </si>
  <si>
    <t>Протолочек</t>
  </si>
  <si>
    <t>Шурфын шлих боловсруулах</t>
  </si>
  <si>
    <t>Монолит</t>
  </si>
  <si>
    <t>Хээрийн ажлын дүн</t>
  </si>
  <si>
    <t>Зохион байгуулалт</t>
  </si>
  <si>
    <t>Татан буулгалт</t>
  </si>
  <si>
    <t>х.өдөр</t>
  </si>
  <si>
    <t>Томилолтын зардал</t>
  </si>
  <si>
    <t>хүн</t>
  </si>
  <si>
    <t>Үйлд.ба хүн тээвэр Уаз</t>
  </si>
  <si>
    <t>Үйлд.ба хүн тээвэр Газ</t>
  </si>
  <si>
    <t>Ачаа тээвэр</t>
  </si>
  <si>
    <t>Өөрийн хүчээр, бүгд</t>
  </si>
  <si>
    <t>Фондын материал үзэх</t>
  </si>
  <si>
    <t>Автомашины татвар: Уаз</t>
  </si>
  <si>
    <t>Автомашины татвар: Ланд</t>
  </si>
  <si>
    <t>Сансрын зураг</t>
  </si>
  <si>
    <t>Суурь зураг хэвлүүлэх</t>
  </si>
  <si>
    <t>Тайлангийн зураг хэвлүүлэх</t>
  </si>
  <si>
    <t>Соронзон зураглал 100-250 м</t>
  </si>
  <si>
    <t>АТ-ДГ 20*40</t>
  </si>
  <si>
    <t>Боловсруулалт</t>
  </si>
  <si>
    <t>Тээвэр</t>
  </si>
  <si>
    <t xml:space="preserve">Геохимийн дээж ICP-OES урсгал, хоёрдогч, анхдагч /33 элемент/ </t>
  </si>
  <si>
    <t>Усны шинжилгээний багц</t>
  </si>
  <si>
    <t>Цэглэн, ховил, сувгийн геохимийн дээж ICP-OES /33 элемент/</t>
  </si>
  <si>
    <t>Анхдагч геохимийн дээж ICP-MS /54 элемент/</t>
  </si>
  <si>
    <t>ААS: /Au,Ag, Cu,Mo, W, Fe,Pb, Zn/</t>
  </si>
  <si>
    <t>Эрдсийн хураангуй</t>
  </si>
  <si>
    <t>Эрдсийн бүрэн</t>
  </si>
  <si>
    <t>Шлиф бэлтгэл</t>
  </si>
  <si>
    <t>Петрографийн хураангуй</t>
  </si>
  <si>
    <t>Аншлиф бэлтгэл</t>
  </si>
  <si>
    <t>Минерграфийн бүрэн</t>
  </si>
  <si>
    <t>Палеонтологи</t>
  </si>
  <si>
    <t>ХБАМ-ын шинжилгээ</t>
  </si>
  <si>
    <t xml:space="preserve">Силикатын бүрэн XRF, ICP-MS </t>
  </si>
  <si>
    <t>Үнэмлэхүй нас тогтоох</t>
  </si>
  <si>
    <t>Монофракц ялгах</t>
  </si>
  <si>
    <t>Буталгаа: мм</t>
  </si>
  <si>
    <t>Буталгаа: анхдагч геохими</t>
  </si>
  <si>
    <t>Буталгаа: цэглэн, силикат, сувгийн геохими</t>
  </si>
  <si>
    <t>Буталгаа: ховил</t>
  </si>
  <si>
    <t>Гадны нийт ажил</t>
  </si>
  <si>
    <t>Магадлашгүй ажил</t>
  </si>
  <si>
    <t>ÍªÀòàòâàð</t>
  </si>
  <si>
    <t>Íèéò òºñâèéí ä¿í</t>
  </si>
  <si>
    <t>"Эрээнчулуу"  ХХК -ийн</t>
  </si>
  <si>
    <t>/Б.Гантулга/</t>
  </si>
  <si>
    <t xml:space="preserve">             /Ж.Энхцэцэг/</t>
  </si>
  <si>
    <t>/………………../</t>
  </si>
  <si>
    <t xml:space="preserve"> </t>
  </si>
  <si>
    <t>2023 оны 11 дугаар сарын 01 ээс  12 дугаар сарын 31 хүртэл</t>
  </si>
  <si>
    <t xml:space="preserve"> 11-р 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</si>
</sst>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-* #,##0_₮_-;\-* #,##0_₮_-;_-* &quot;-&quot;_₮_-;_-@_-"/>
    <numFmt numFmtId="166" formatCode="_-* #,##0.00_₮_-;\-* #,##0.00_₮_-;_-* &quot;-&quot;??_₮_-;_-@_-"/>
    <numFmt numFmtId="167" formatCode="_-* #,##0_р_._-;\-* #,##0_р_._-;_-* &quot;-&quot;_р_._-;_-@_-"/>
    <numFmt numFmtId="168" formatCode="_-* #,##0.0_р_._-;\-* #,##0.0_р_._-;_-* &quot;-&quot;_р_._-;_-@_-"/>
    <numFmt numFmtId="170" formatCode="_(* #,##0_);_(* \(#,##0\);_(* &quot;-&quot;??_);_(@_)"/>
    <numFmt numFmtId="171" formatCode="0.0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1"/>
    </font>
    <font>
      <sz val="11"/>
      <color theme="1"/>
      <name val="Calibri"/>
      <family val="2"/>
      <charset val="1"/>
      <scheme val="minor"/>
    </font>
    <font>
      <sz val="11"/>
      <color theme="1"/>
      <name val="Arial Mon"/>
      <family val="2"/>
    </font>
    <font>
      <sz val="9"/>
      <color theme="1"/>
      <name val="Arial Mon"/>
      <family val="2"/>
    </font>
    <font>
      <sz val="12"/>
      <color theme="1"/>
      <name val="Arial Mon"/>
      <family val="2"/>
    </font>
    <font>
      <sz val="10"/>
      <color theme="1"/>
      <name val="Arial Mon"/>
      <family val="2"/>
    </font>
    <font>
      <sz val="11"/>
      <name val="Arial Mon"/>
      <family val="2"/>
    </font>
    <font>
      <b/>
      <sz val="11"/>
      <name val="Arial Mon"/>
      <family val="2"/>
    </font>
    <font>
      <b/>
      <sz val="11"/>
      <color theme="1"/>
      <name val="Arial Mon"/>
      <family val="2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/>
    <xf numFmtId="0" fontId="7" fillId="0" borderId="0" xfId="1" applyFont="1" applyAlignment="1">
      <alignment horizontal="center"/>
    </xf>
    <xf numFmtId="0" fontId="4" fillId="0" borderId="0" xfId="1" applyFont="1"/>
    <xf numFmtId="167" fontId="10" fillId="0" borderId="2" xfId="3" applyNumberFormat="1" applyFont="1" applyFill="1" applyBorder="1" applyAlignment="1">
      <alignment horizontal="left" vertical="top"/>
    </xf>
    <xf numFmtId="0" fontId="5" fillId="0" borderId="0" xfId="1" quotePrefix="1" applyFont="1" applyAlignment="1">
      <alignment vertical="center" wrapText="1"/>
    </xf>
    <xf numFmtId="0" fontId="11" fillId="0" borderId="0" xfId="0" applyFont="1"/>
    <xf numFmtId="0" fontId="7" fillId="0" borderId="0" xfId="1" applyFont="1" applyAlignment="1"/>
    <xf numFmtId="0" fontId="7" fillId="0" borderId="0" xfId="1" applyFont="1"/>
    <xf numFmtId="0" fontId="4" fillId="0" borderId="0" xfId="1" applyFont="1" applyAlignment="1"/>
    <xf numFmtId="0" fontId="7" fillId="0" borderId="0" xfId="1" applyFont="1" applyAlignment="1">
      <alignment horizontal="left"/>
    </xf>
    <xf numFmtId="0" fontId="6" fillId="0" borderId="0" xfId="1" applyFont="1"/>
    <xf numFmtId="0" fontId="4" fillId="0" borderId="2" xfId="1" applyFont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67" fontId="4" fillId="0" borderId="2" xfId="3" applyNumberFormat="1" applyFont="1" applyBorder="1"/>
    <xf numFmtId="168" fontId="4" fillId="0" borderId="2" xfId="3" applyNumberFormat="1" applyFont="1" applyBorder="1"/>
    <xf numFmtId="167" fontId="4" fillId="0" borderId="2" xfId="3" applyNumberFormat="1" applyFont="1" applyFill="1" applyBorder="1"/>
    <xf numFmtId="168" fontId="4" fillId="0" borderId="2" xfId="3" applyNumberFormat="1" applyFont="1" applyFill="1" applyBorder="1"/>
    <xf numFmtId="167" fontId="4" fillId="2" borderId="2" xfId="3" applyNumberFormat="1" applyFont="1" applyFill="1" applyBorder="1"/>
    <xf numFmtId="171" fontId="8" fillId="0" borderId="5" xfId="0" applyNumberFormat="1" applyFont="1" applyFill="1" applyBorder="1" applyAlignment="1">
      <alignment horizontal="right" vertical="center"/>
    </xf>
    <xf numFmtId="0" fontId="9" fillId="2" borderId="2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 wrapText="1"/>
    </xf>
    <xf numFmtId="170" fontId="8" fillId="0" borderId="2" xfId="9" applyNumberFormat="1" applyFont="1" applyFill="1" applyBorder="1" applyAlignment="1">
      <alignment horizontal="center"/>
    </xf>
    <xf numFmtId="170" fontId="8" fillId="0" borderId="2" xfId="9" applyNumberFormat="1" applyFont="1" applyFill="1" applyBorder="1"/>
    <xf numFmtId="0" fontId="9" fillId="2" borderId="6" xfId="1" applyFont="1" applyFill="1" applyBorder="1" applyAlignment="1">
      <alignment horizontal="center" vertical="center"/>
    </xf>
    <xf numFmtId="170" fontId="9" fillId="0" borderId="2" xfId="0" applyNumberFormat="1" applyFont="1" applyFill="1" applyBorder="1" applyAlignment="1">
      <alignment horizontal="right" vertical="center"/>
    </xf>
    <xf numFmtId="0" fontId="4" fillId="0" borderId="6" xfId="0" applyFont="1" applyBorder="1"/>
    <xf numFmtId="0" fontId="11" fillId="0" borderId="6" xfId="0" applyFont="1" applyBorder="1"/>
    <xf numFmtId="0" fontId="8" fillId="2" borderId="3" xfId="1" applyFont="1" applyFill="1" applyBorder="1" applyAlignment="1">
      <alignment horizontal="center" vertical="center"/>
    </xf>
    <xf numFmtId="167" fontId="4" fillId="0" borderId="3" xfId="3" applyNumberFormat="1" applyFont="1" applyBorder="1"/>
    <xf numFmtId="168" fontId="4" fillId="0" borderId="3" xfId="3" applyNumberFormat="1" applyFont="1" applyBorder="1"/>
    <xf numFmtId="168" fontId="4" fillId="0" borderId="3" xfId="3" applyNumberFormat="1" applyFont="1" applyFill="1" applyBorder="1"/>
    <xf numFmtId="170" fontId="8" fillId="0" borderId="3" xfId="9" applyNumberFormat="1" applyFont="1" applyFill="1" applyBorder="1" applyAlignment="1">
      <alignment horizontal="center"/>
    </xf>
    <xf numFmtId="170" fontId="8" fillId="0" borderId="3" xfId="9" applyNumberFormat="1" applyFont="1" applyFill="1" applyBorder="1"/>
    <xf numFmtId="0" fontId="4" fillId="0" borderId="2" xfId="0" applyFont="1" applyBorder="1"/>
    <xf numFmtId="0" fontId="0" fillId="0" borderId="6" xfId="0" applyBorder="1"/>
    <xf numFmtId="0" fontId="4" fillId="0" borderId="0" xfId="0" applyFont="1" applyBorder="1"/>
    <xf numFmtId="0" fontId="10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167" fontId="10" fillId="0" borderId="2" xfId="3" applyNumberFormat="1" applyFont="1" applyFill="1" applyBorder="1"/>
    <xf numFmtId="0" fontId="12" fillId="0" borderId="0" xfId="1" applyFont="1" applyAlignment="1">
      <alignment horizontal="center"/>
    </xf>
    <xf numFmtId="0" fontId="10" fillId="0" borderId="0" xfId="0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5" fillId="0" borderId="0" xfId="1" quotePrefix="1" applyFont="1" applyAlignment="1">
      <alignment horizontal="right" vertical="center" wrapText="1"/>
    </xf>
    <xf numFmtId="0" fontId="6" fillId="0" borderId="0" xfId="1" applyFont="1" applyAlignment="1">
      <alignment horizontal="center"/>
    </xf>
    <xf numFmtId="0" fontId="7" fillId="0" borderId="0" xfId="1" applyFont="1" applyBorder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right"/>
    </xf>
    <xf numFmtId="0" fontId="4" fillId="0" borderId="0" xfId="0" applyFont="1" applyAlignment="1">
      <alignment horizontal="left" vertical="center" wrapText="1"/>
    </xf>
    <xf numFmtId="0" fontId="8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left" vertical="center"/>
    </xf>
    <xf numFmtId="167" fontId="4" fillId="0" borderId="0" xfId="3" applyNumberFormat="1" applyFont="1" applyBorder="1"/>
    <xf numFmtId="168" fontId="4" fillId="0" borderId="0" xfId="3" applyNumberFormat="1" applyFont="1" applyBorder="1"/>
    <xf numFmtId="167" fontId="4" fillId="0" borderId="0" xfId="3" applyNumberFormat="1" applyFont="1" applyFill="1" applyBorder="1"/>
    <xf numFmtId="168" fontId="4" fillId="0" borderId="0" xfId="3" applyNumberFormat="1" applyFont="1" applyFill="1" applyBorder="1"/>
    <xf numFmtId="167" fontId="10" fillId="0" borderId="0" xfId="3" applyNumberFormat="1" applyFont="1" applyFill="1" applyBorder="1"/>
  </cellXfs>
  <cellStyles count="10">
    <cellStyle name="Comma" xfId="9" builtinId="3"/>
    <cellStyle name="Comma [0] 2" xfId="3" xr:uid="{00000000-0005-0000-0000-000001000000}"/>
    <cellStyle name="Comma 2" xfId="4" xr:uid="{00000000-0005-0000-0000-000002000000}"/>
    <cellStyle name="Comma 3" xfId="5" xr:uid="{00000000-0005-0000-0000-000003000000}"/>
    <cellStyle name="Comma 4" xfId="6" xr:uid="{00000000-0005-0000-0000-000004000000}"/>
    <cellStyle name="Comma 5" xfId="7" xr:uid="{00000000-0005-0000-0000-000005000000}"/>
    <cellStyle name="Comma 6" xfId="8" xr:uid="{00000000-0005-0000-0000-000006000000}"/>
    <cellStyle name="Normal" xfId="0" builtinId="0"/>
    <cellStyle name="Normal 2" xfId="2" xr:uid="{00000000-0005-0000-0000-000008000000}"/>
    <cellStyle name="Normal 3" xfId="1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M112"/>
  <sheetViews>
    <sheetView tabSelected="1" topLeftCell="A82" workbookViewId="0">
      <selection activeCell="L96" sqref="L96"/>
    </sheetView>
  </sheetViews>
  <sheetFormatPr defaultRowHeight="15" x14ac:dyDescent="0.25"/>
  <cols>
    <col min="1" max="1" width="4" style="6" customWidth="1"/>
    <col min="2" max="2" width="46.85546875" style="6" customWidth="1"/>
    <col min="3" max="3" width="9.28515625" style="6" customWidth="1"/>
    <col min="4" max="4" width="13.42578125" style="6" customWidth="1"/>
    <col min="5" max="5" width="13.140625" style="6" customWidth="1"/>
    <col min="6" max="6" width="15.7109375" style="6" customWidth="1"/>
    <col min="7" max="7" width="13.28515625" style="6" customWidth="1"/>
    <col min="8" max="8" width="16.28515625" style="6" customWidth="1"/>
    <col min="9" max="10" width="12.85546875" style="6" bestFit="1" customWidth="1"/>
    <col min="11" max="16384" width="9.140625" style="6"/>
  </cols>
  <sheetData>
    <row r="4" spans="1:9" ht="22.5" customHeight="1" x14ac:dyDescent="0.25">
      <c r="A4" s="3"/>
      <c r="B4" s="3"/>
      <c r="C4" s="49" t="s">
        <v>13</v>
      </c>
      <c r="D4" s="49"/>
      <c r="E4" s="49"/>
      <c r="F4" s="49"/>
      <c r="G4" s="49"/>
      <c r="H4" s="49"/>
      <c r="I4" s="5"/>
    </row>
    <row r="5" spans="1:9" ht="15.75" x14ac:dyDescent="0.25">
      <c r="A5" s="3"/>
      <c r="B5" s="50" t="s">
        <v>0</v>
      </c>
      <c r="C5" s="50"/>
      <c r="D5" s="50"/>
      <c r="E5" s="50"/>
      <c r="F5" s="50"/>
      <c r="G5" s="50"/>
      <c r="H5" s="50"/>
      <c r="I5" s="50"/>
    </row>
    <row r="6" spans="1:9" x14ac:dyDescent="0.25">
      <c r="A6" s="3"/>
      <c r="B6" s="2"/>
      <c r="C6" s="2"/>
      <c r="D6" s="2"/>
      <c r="E6" s="7" t="s">
        <v>28</v>
      </c>
      <c r="F6" s="7"/>
      <c r="G6" s="7"/>
      <c r="H6" s="2"/>
      <c r="I6" s="3"/>
    </row>
    <row r="7" spans="1:9" ht="15.75" x14ac:dyDescent="0.25">
      <c r="A7" s="50" t="s">
        <v>115</v>
      </c>
      <c r="B7" s="50"/>
      <c r="C7" s="50"/>
      <c r="D7" s="50"/>
      <c r="E7" s="50"/>
      <c r="F7" s="50"/>
      <c r="G7" s="50"/>
      <c r="H7" s="50"/>
      <c r="I7" s="3"/>
    </row>
    <row r="8" spans="1:9" x14ac:dyDescent="0.25">
      <c r="A8" s="2"/>
      <c r="B8" s="8"/>
      <c r="C8" s="8"/>
      <c r="D8" s="8"/>
      <c r="E8" s="9" t="s">
        <v>29</v>
      </c>
      <c r="F8" s="7"/>
      <c r="G8" s="7"/>
      <c r="H8" s="8"/>
      <c r="I8" s="3"/>
    </row>
    <row r="9" spans="1:9" ht="15.75" x14ac:dyDescent="0.25">
      <c r="A9" s="10"/>
      <c r="B9" s="8"/>
      <c r="C9" s="8" t="s">
        <v>116</v>
      </c>
      <c r="D9" s="11"/>
      <c r="E9" s="51" t="s">
        <v>30</v>
      </c>
      <c r="F9" s="51"/>
      <c r="G9" s="51"/>
      <c r="H9" s="51"/>
      <c r="I9" s="3"/>
    </row>
    <row r="10" spans="1:9" x14ac:dyDescent="0.25">
      <c r="A10" s="52" t="s">
        <v>1</v>
      </c>
      <c r="B10" s="54" t="s">
        <v>2</v>
      </c>
      <c r="C10" s="54" t="s">
        <v>31</v>
      </c>
      <c r="D10" s="56" t="s">
        <v>32</v>
      </c>
      <c r="E10" s="58" t="s">
        <v>3</v>
      </c>
      <c r="F10" s="59"/>
      <c r="G10" s="58" t="s">
        <v>4</v>
      </c>
      <c r="H10" s="59"/>
      <c r="I10" s="3"/>
    </row>
    <row r="11" spans="1:9" x14ac:dyDescent="0.25">
      <c r="A11" s="53"/>
      <c r="B11" s="55"/>
      <c r="C11" s="55"/>
      <c r="D11" s="57"/>
      <c r="E11" s="12" t="s">
        <v>5</v>
      </c>
      <c r="F11" s="12" t="s">
        <v>6</v>
      </c>
      <c r="G11" s="12" t="s">
        <v>5</v>
      </c>
      <c r="H11" s="12" t="s">
        <v>6</v>
      </c>
      <c r="I11" s="3"/>
    </row>
    <row r="12" spans="1:9" x14ac:dyDescent="0.25">
      <c r="A12" s="13">
        <v>1</v>
      </c>
      <c r="B12" s="14" t="s">
        <v>33</v>
      </c>
      <c r="C12" s="13" t="s">
        <v>8</v>
      </c>
      <c r="D12" s="15">
        <v>50000</v>
      </c>
      <c r="E12" s="16"/>
      <c r="F12" s="17">
        <f>D12*E12</f>
        <v>0</v>
      </c>
      <c r="G12" s="18"/>
      <c r="H12" s="19">
        <f>D12*G12</f>
        <v>0</v>
      </c>
      <c r="I12" s="3"/>
    </row>
    <row r="13" spans="1:9" x14ac:dyDescent="0.25">
      <c r="A13" s="13">
        <v>2</v>
      </c>
      <c r="B13" s="14" t="s">
        <v>34</v>
      </c>
      <c r="C13" s="13" t="s">
        <v>35</v>
      </c>
      <c r="D13" s="15">
        <v>50000</v>
      </c>
      <c r="E13" s="16"/>
      <c r="F13" s="17">
        <f>D13*E13</f>
        <v>0</v>
      </c>
      <c r="G13" s="18"/>
      <c r="H13" s="19">
        <f>D13*G13</f>
        <v>0</v>
      </c>
      <c r="I13" s="1"/>
    </row>
    <row r="14" spans="1:9" x14ac:dyDescent="0.25">
      <c r="A14" s="13">
        <v>3</v>
      </c>
      <c r="B14" s="14" t="s">
        <v>36</v>
      </c>
      <c r="C14" s="13" t="s">
        <v>37</v>
      </c>
      <c r="D14" s="15">
        <v>5000</v>
      </c>
      <c r="E14" s="20"/>
      <c r="F14" s="17">
        <f t="shared" ref="F14:F42" si="0">D14*E14</f>
        <v>0</v>
      </c>
      <c r="G14" s="20"/>
      <c r="H14" s="19">
        <f t="shared" ref="H14:H42" si="1">D14*G14</f>
        <v>0</v>
      </c>
      <c r="I14" s="1"/>
    </row>
    <row r="15" spans="1:9" x14ac:dyDescent="0.25">
      <c r="A15" s="13">
        <v>4</v>
      </c>
      <c r="B15" s="21" t="s">
        <v>38</v>
      </c>
      <c r="C15" s="13" t="s">
        <v>8</v>
      </c>
      <c r="D15" s="15"/>
      <c r="E15" s="20"/>
      <c r="F15" s="4">
        <f>SUM(F11:F14)</f>
        <v>0</v>
      </c>
      <c r="G15" s="20"/>
      <c r="H15" s="4">
        <f>SUM(H11:H14)</f>
        <v>0</v>
      </c>
      <c r="I15" s="1"/>
    </row>
    <row r="16" spans="1:9" ht="15" customHeight="1" x14ac:dyDescent="0.25">
      <c r="A16" s="13">
        <v>5</v>
      </c>
      <c r="B16" s="22" t="s">
        <v>39</v>
      </c>
      <c r="C16" s="13" t="s">
        <v>37</v>
      </c>
      <c r="D16" s="15">
        <v>45000</v>
      </c>
      <c r="E16" s="16"/>
      <c r="F16" s="17">
        <f t="shared" si="0"/>
        <v>0</v>
      </c>
      <c r="G16" s="18">
        <v>1500</v>
      </c>
      <c r="H16" s="17">
        <f t="shared" si="1"/>
        <v>67500000</v>
      </c>
      <c r="I16" s="1"/>
    </row>
    <row r="17" spans="1:9" x14ac:dyDescent="0.25">
      <c r="A17" s="21">
        <v>6</v>
      </c>
      <c r="B17" s="14" t="s">
        <v>40</v>
      </c>
      <c r="C17" s="13" t="s">
        <v>26</v>
      </c>
      <c r="D17" s="15">
        <v>45000</v>
      </c>
      <c r="E17" s="16"/>
      <c r="F17" s="17">
        <f t="shared" si="0"/>
        <v>0</v>
      </c>
      <c r="G17" s="18">
        <v>50</v>
      </c>
      <c r="H17" s="17">
        <f t="shared" si="1"/>
        <v>2250000</v>
      </c>
      <c r="I17" s="1"/>
    </row>
    <row r="18" spans="1:9" x14ac:dyDescent="0.25">
      <c r="A18" s="13">
        <v>7</v>
      </c>
      <c r="B18" s="14" t="s">
        <v>41</v>
      </c>
      <c r="C18" s="13" t="s">
        <v>26</v>
      </c>
      <c r="D18" s="15">
        <v>45000</v>
      </c>
      <c r="E18" s="16"/>
      <c r="F18" s="17">
        <f t="shared" si="0"/>
        <v>0</v>
      </c>
      <c r="G18" s="17"/>
      <c r="H18" s="17">
        <f t="shared" si="1"/>
        <v>0</v>
      </c>
      <c r="I18" s="1"/>
    </row>
    <row r="19" spans="1:9" x14ac:dyDescent="0.25">
      <c r="A19" s="13">
        <v>8</v>
      </c>
      <c r="B19" s="14" t="s">
        <v>42</v>
      </c>
      <c r="C19" s="13" t="s">
        <v>26</v>
      </c>
      <c r="D19" s="15">
        <v>45000</v>
      </c>
      <c r="E19" s="16"/>
      <c r="F19" s="17">
        <f t="shared" si="0"/>
        <v>0</v>
      </c>
      <c r="G19" s="18"/>
      <c r="H19" s="17">
        <f t="shared" si="1"/>
        <v>0</v>
      </c>
      <c r="I19" s="1"/>
    </row>
    <row r="20" spans="1:9" x14ac:dyDescent="0.25">
      <c r="A20" s="13">
        <v>9</v>
      </c>
      <c r="B20" s="14" t="s">
        <v>43</v>
      </c>
      <c r="C20" s="13" t="s">
        <v>26</v>
      </c>
      <c r="D20" s="15">
        <v>45000</v>
      </c>
      <c r="E20" s="16"/>
      <c r="F20" s="17">
        <f t="shared" si="0"/>
        <v>0</v>
      </c>
      <c r="G20" s="18"/>
      <c r="H20" s="17">
        <f t="shared" si="1"/>
        <v>0</v>
      </c>
      <c r="I20" s="1"/>
    </row>
    <row r="21" spans="1:9" x14ac:dyDescent="0.25">
      <c r="A21" s="13">
        <v>10</v>
      </c>
      <c r="B21" s="14" t="s">
        <v>44</v>
      </c>
      <c r="C21" s="13" t="s">
        <v>7</v>
      </c>
      <c r="D21" s="15">
        <v>29000</v>
      </c>
      <c r="E21" s="16"/>
      <c r="F21" s="17">
        <f t="shared" si="0"/>
        <v>0</v>
      </c>
      <c r="G21" s="18">
        <v>1030</v>
      </c>
      <c r="H21" s="17">
        <f t="shared" si="1"/>
        <v>29870000</v>
      </c>
      <c r="I21" s="1"/>
    </row>
    <row r="22" spans="1:9" x14ac:dyDescent="0.25">
      <c r="A22" s="13">
        <v>11</v>
      </c>
      <c r="B22" s="14" t="s">
        <v>45</v>
      </c>
      <c r="C22" s="13" t="s">
        <v>7</v>
      </c>
      <c r="D22" s="15">
        <v>8000</v>
      </c>
      <c r="E22" s="16"/>
      <c r="F22" s="17">
        <f t="shared" si="0"/>
        <v>0</v>
      </c>
      <c r="G22" s="18">
        <v>1030</v>
      </c>
      <c r="H22" s="17">
        <f t="shared" si="1"/>
        <v>8240000</v>
      </c>
      <c r="I22" s="1"/>
    </row>
    <row r="23" spans="1:9" x14ac:dyDescent="0.25">
      <c r="A23" s="13">
        <v>12</v>
      </c>
      <c r="B23" s="14" t="s">
        <v>46</v>
      </c>
      <c r="C23" s="13" t="s">
        <v>7</v>
      </c>
      <c r="D23" s="15">
        <v>25000</v>
      </c>
      <c r="E23" s="16"/>
      <c r="F23" s="17">
        <f t="shared" si="0"/>
        <v>0</v>
      </c>
      <c r="G23" s="18"/>
      <c r="H23" s="17">
        <f t="shared" si="1"/>
        <v>0</v>
      </c>
      <c r="I23" s="1"/>
    </row>
    <row r="24" spans="1:9" x14ac:dyDescent="0.25">
      <c r="A24" s="13">
        <v>13</v>
      </c>
      <c r="B24" s="14" t="s">
        <v>47</v>
      </c>
      <c r="C24" s="13" t="s">
        <v>7</v>
      </c>
      <c r="D24" s="15">
        <v>5000</v>
      </c>
      <c r="E24" s="16"/>
      <c r="F24" s="17">
        <f t="shared" si="0"/>
        <v>0</v>
      </c>
      <c r="G24" s="18">
        <v>530</v>
      </c>
      <c r="H24" s="17">
        <f t="shared" si="1"/>
        <v>2650000</v>
      </c>
      <c r="I24" s="1"/>
    </row>
    <row r="25" spans="1:9" x14ac:dyDescent="0.25">
      <c r="A25" s="13">
        <v>14</v>
      </c>
      <c r="B25" s="14" t="s">
        <v>48</v>
      </c>
      <c r="C25" s="13" t="s">
        <v>7</v>
      </c>
      <c r="D25" s="15">
        <v>5000</v>
      </c>
      <c r="E25" s="16"/>
      <c r="F25" s="17">
        <f t="shared" si="0"/>
        <v>0</v>
      </c>
      <c r="G25" s="18">
        <v>50</v>
      </c>
      <c r="H25" s="17">
        <f t="shared" si="1"/>
        <v>250000</v>
      </c>
      <c r="I25" s="1"/>
    </row>
    <row r="26" spans="1:9" x14ac:dyDescent="0.25">
      <c r="A26" s="13">
        <v>15</v>
      </c>
      <c r="B26" s="14" t="s">
        <v>49</v>
      </c>
      <c r="C26" s="13" t="s">
        <v>7</v>
      </c>
      <c r="D26" s="15">
        <v>5000</v>
      </c>
      <c r="E26" s="16"/>
      <c r="F26" s="17">
        <f t="shared" si="0"/>
        <v>0</v>
      </c>
      <c r="G26" s="18"/>
      <c r="H26" s="17">
        <f t="shared" si="1"/>
        <v>0</v>
      </c>
      <c r="I26" s="1"/>
    </row>
    <row r="27" spans="1:9" x14ac:dyDescent="0.25">
      <c r="A27" s="13">
        <v>16</v>
      </c>
      <c r="B27" s="14" t="s">
        <v>50</v>
      </c>
      <c r="C27" s="13" t="s">
        <v>51</v>
      </c>
      <c r="D27" s="15">
        <v>40000</v>
      </c>
      <c r="E27" s="16"/>
      <c r="F27" s="17">
        <f t="shared" si="0"/>
        <v>0</v>
      </c>
      <c r="G27" s="18"/>
      <c r="H27" s="17">
        <f t="shared" si="1"/>
        <v>0</v>
      </c>
      <c r="I27" s="1"/>
    </row>
    <row r="28" spans="1:9" x14ac:dyDescent="0.25">
      <c r="A28" s="13">
        <v>17</v>
      </c>
      <c r="B28" s="14" t="s">
        <v>52</v>
      </c>
      <c r="C28" s="13" t="s">
        <v>53</v>
      </c>
      <c r="D28" s="15">
        <v>40000</v>
      </c>
      <c r="E28" s="16"/>
      <c r="F28" s="17">
        <f t="shared" si="0"/>
        <v>0</v>
      </c>
      <c r="G28" s="18"/>
      <c r="H28" s="17">
        <f t="shared" si="1"/>
        <v>0</v>
      </c>
      <c r="I28" s="1"/>
    </row>
    <row r="29" spans="1:9" x14ac:dyDescent="0.25">
      <c r="A29" s="13">
        <v>18</v>
      </c>
      <c r="B29" s="14" t="s">
        <v>54</v>
      </c>
      <c r="C29" s="13" t="s">
        <v>53</v>
      </c>
      <c r="D29" s="15">
        <v>20000</v>
      </c>
      <c r="E29" s="16"/>
      <c r="F29" s="17">
        <f t="shared" si="0"/>
        <v>0</v>
      </c>
      <c r="G29" s="18"/>
      <c r="H29" s="17">
        <f t="shared" si="1"/>
        <v>0</v>
      </c>
      <c r="I29" s="1"/>
    </row>
    <row r="30" spans="1:9" x14ac:dyDescent="0.25">
      <c r="A30" s="13">
        <v>19</v>
      </c>
      <c r="B30" s="14" t="s">
        <v>55</v>
      </c>
      <c r="C30" s="13" t="s">
        <v>51</v>
      </c>
      <c r="D30" s="15">
        <v>25000</v>
      </c>
      <c r="E30" s="16"/>
      <c r="F30" s="17">
        <f t="shared" si="0"/>
        <v>0</v>
      </c>
      <c r="G30" s="18"/>
      <c r="H30" s="17">
        <f t="shared" si="1"/>
        <v>0</v>
      </c>
      <c r="I30" s="1"/>
    </row>
    <row r="31" spans="1:9" x14ac:dyDescent="0.25">
      <c r="A31" s="13">
        <v>20</v>
      </c>
      <c r="B31" s="14" t="s">
        <v>56</v>
      </c>
      <c r="C31" s="13" t="s">
        <v>57</v>
      </c>
      <c r="D31" s="15">
        <v>15000</v>
      </c>
      <c r="E31" s="16"/>
      <c r="F31" s="17">
        <f t="shared" si="0"/>
        <v>0</v>
      </c>
      <c r="G31" s="18">
        <v>1000</v>
      </c>
      <c r="H31" s="17">
        <f t="shared" si="1"/>
        <v>15000000</v>
      </c>
      <c r="I31" s="1"/>
    </row>
    <row r="32" spans="1:9" x14ac:dyDescent="0.25">
      <c r="A32" s="13">
        <v>21</v>
      </c>
      <c r="B32" s="14" t="s">
        <v>58</v>
      </c>
      <c r="C32" s="13" t="s">
        <v>7</v>
      </c>
      <c r="D32" s="15">
        <v>10000</v>
      </c>
      <c r="E32" s="16"/>
      <c r="F32" s="17">
        <f t="shared" si="0"/>
        <v>0</v>
      </c>
      <c r="G32" s="18">
        <v>50</v>
      </c>
      <c r="H32" s="17">
        <f t="shared" si="1"/>
        <v>500000</v>
      </c>
      <c r="I32" s="1"/>
    </row>
    <row r="33" spans="1:9" x14ac:dyDescent="0.25">
      <c r="A33" s="13">
        <v>22</v>
      </c>
      <c r="B33" s="14" t="s">
        <v>59</v>
      </c>
      <c r="C33" s="13" t="s">
        <v>7</v>
      </c>
      <c r="D33" s="15">
        <v>15000</v>
      </c>
      <c r="E33" s="16"/>
      <c r="F33" s="17">
        <f t="shared" si="0"/>
        <v>0</v>
      </c>
      <c r="G33" s="18"/>
      <c r="H33" s="17">
        <f t="shared" si="1"/>
        <v>0</v>
      </c>
      <c r="I33" s="1"/>
    </row>
    <row r="34" spans="1:9" x14ac:dyDescent="0.25">
      <c r="A34" s="65"/>
      <c r="B34" s="66"/>
      <c r="C34" s="65"/>
      <c r="D34" s="67"/>
      <c r="E34" s="68"/>
      <c r="F34" s="69"/>
      <c r="G34" s="70"/>
      <c r="H34" s="69"/>
      <c r="I34" s="1"/>
    </row>
    <row r="35" spans="1:9" x14ac:dyDescent="0.25">
      <c r="A35" s="65"/>
      <c r="B35" s="66"/>
      <c r="C35" s="65"/>
      <c r="D35" s="67"/>
      <c r="E35" s="68"/>
      <c r="F35" s="69"/>
      <c r="G35" s="70"/>
      <c r="H35" s="69"/>
      <c r="I35" s="1"/>
    </row>
    <row r="36" spans="1:9" x14ac:dyDescent="0.25">
      <c r="A36" s="65"/>
      <c r="B36" s="66"/>
      <c r="C36" s="65"/>
      <c r="D36" s="67"/>
      <c r="E36" s="68"/>
      <c r="F36" s="69"/>
      <c r="G36" s="70"/>
      <c r="H36" s="69"/>
      <c r="I36" s="1"/>
    </row>
    <row r="37" spans="1:9" x14ac:dyDescent="0.25">
      <c r="A37" s="13">
        <v>23</v>
      </c>
      <c r="B37" s="14" t="s">
        <v>60</v>
      </c>
      <c r="C37" s="13" t="s">
        <v>7</v>
      </c>
      <c r="D37" s="15">
        <v>10000</v>
      </c>
      <c r="E37" s="16"/>
      <c r="F37" s="17">
        <f t="shared" si="0"/>
        <v>0</v>
      </c>
      <c r="G37" s="18"/>
      <c r="H37" s="17">
        <f t="shared" si="1"/>
        <v>0</v>
      </c>
      <c r="I37" s="1"/>
    </row>
    <row r="38" spans="1:9" x14ac:dyDescent="0.25">
      <c r="A38" s="13">
        <v>24</v>
      </c>
      <c r="B38" s="14" t="s">
        <v>61</v>
      </c>
      <c r="C38" s="13" t="s">
        <v>7</v>
      </c>
      <c r="D38" s="15">
        <v>10000</v>
      </c>
      <c r="E38" s="16"/>
      <c r="F38" s="17">
        <f t="shared" si="0"/>
        <v>0</v>
      </c>
      <c r="G38" s="18">
        <v>100</v>
      </c>
      <c r="H38" s="17">
        <f t="shared" si="1"/>
        <v>1000000</v>
      </c>
      <c r="I38" s="1"/>
    </row>
    <row r="39" spans="1:9" x14ac:dyDescent="0.25">
      <c r="A39" s="13">
        <v>25</v>
      </c>
      <c r="B39" s="14" t="s">
        <v>62</v>
      </c>
      <c r="C39" s="13" t="s">
        <v>7</v>
      </c>
      <c r="D39" s="15">
        <v>20000</v>
      </c>
      <c r="E39" s="16"/>
      <c r="F39" s="17">
        <f t="shared" si="0"/>
        <v>0</v>
      </c>
      <c r="G39" s="18">
        <v>20</v>
      </c>
      <c r="H39" s="17">
        <f t="shared" si="1"/>
        <v>400000</v>
      </c>
      <c r="I39" s="1"/>
    </row>
    <row r="40" spans="1:9" x14ac:dyDescent="0.25">
      <c r="A40" s="13">
        <v>26</v>
      </c>
      <c r="B40" s="14" t="s">
        <v>63</v>
      </c>
      <c r="C40" s="13" t="s">
        <v>7</v>
      </c>
      <c r="D40" s="15">
        <v>35000</v>
      </c>
      <c r="E40" s="16"/>
      <c r="F40" s="17">
        <f t="shared" si="0"/>
        <v>0</v>
      </c>
      <c r="G40" s="18">
        <v>10</v>
      </c>
      <c r="H40" s="17">
        <f t="shared" si="1"/>
        <v>350000</v>
      </c>
      <c r="I40" s="1"/>
    </row>
    <row r="41" spans="1:9" x14ac:dyDescent="0.25">
      <c r="A41" s="13">
        <v>27</v>
      </c>
      <c r="B41" s="14" t="s">
        <v>64</v>
      </c>
      <c r="C41" s="13" t="s">
        <v>51</v>
      </c>
      <c r="D41" s="15">
        <v>35000</v>
      </c>
      <c r="E41" s="16"/>
      <c r="F41" s="17">
        <f t="shared" si="0"/>
        <v>0</v>
      </c>
      <c r="G41" s="18"/>
      <c r="H41" s="17">
        <f t="shared" si="1"/>
        <v>0</v>
      </c>
      <c r="I41" s="1"/>
    </row>
    <row r="42" spans="1:9" x14ac:dyDescent="0.25">
      <c r="A42" s="13">
        <v>28</v>
      </c>
      <c r="B42" s="14" t="s">
        <v>65</v>
      </c>
      <c r="C42" s="13" t="s">
        <v>7</v>
      </c>
      <c r="D42" s="15">
        <v>15000</v>
      </c>
      <c r="E42" s="16"/>
      <c r="F42" s="17">
        <f t="shared" si="0"/>
        <v>0</v>
      </c>
      <c r="G42" s="18">
        <v>5</v>
      </c>
      <c r="H42" s="17">
        <f t="shared" si="1"/>
        <v>75000</v>
      </c>
      <c r="I42" s="1"/>
    </row>
    <row r="43" spans="1:9" x14ac:dyDescent="0.25">
      <c r="A43" s="13">
        <v>29</v>
      </c>
      <c r="B43" s="21" t="s">
        <v>66</v>
      </c>
      <c r="C43" s="13" t="s">
        <v>8</v>
      </c>
      <c r="D43" s="15"/>
      <c r="E43" s="16"/>
      <c r="F43" s="4">
        <f>SUM(F16:F42)</f>
        <v>0</v>
      </c>
      <c r="G43" s="18"/>
      <c r="H43" s="4">
        <f>SUM(H16:H42)</f>
        <v>128085000</v>
      </c>
      <c r="I43" s="1"/>
    </row>
    <row r="44" spans="1:9" x14ac:dyDescent="0.25">
      <c r="A44" s="13">
        <v>30</v>
      </c>
      <c r="B44" s="14" t="s">
        <v>67</v>
      </c>
      <c r="C44" s="13" t="s">
        <v>8</v>
      </c>
      <c r="D44" s="15"/>
      <c r="E44" s="16"/>
      <c r="F44" s="23"/>
      <c r="G44" s="18"/>
      <c r="H44" s="24"/>
      <c r="I44" s="1"/>
    </row>
    <row r="45" spans="1:9" x14ac:dyDescent="0.25">
      <c r="A45" s="13">
        <v>31</v>
      </c>
      <c r="B45" s="14" t="s">
        <v>68</v>
      </c>
      <c r="C45" s="13" t="s">
        <v>8</v>
      </c>
      <c r="D45" s="15"/>
      <c r="E45" s="16"/>
      <c r="F45" s="23"/>
      <c r="G45" s="18"/>
      <c r="H45" s="24"/>
      <c r="I45" s="1"/>
    </row>
    <row r="46" spans="1:9" x14ac:dyDescent="0.25">
      <c r="A46" s="13">
        <v>32</v>
      </c>
      <c r="B46" s="14" t="s">
        <v>12</v>
      </c>
      <c r="C46" s="13" t="s">
        <v>69</v>
      </c>
      <c r="D46" s="15">
        <v>95000</v>
      </c>
      <c r="E46" s="16"/>
      <c r="F46" s="17">
        <f t="shared" ref="F46:F51" si="2">D46*E46</f>
        <v>0</v>
      </c>
      <c r="G46" s="18">
        <v>890.4</v>
      </c>
      <c r="H46" s="17">
        <f t="shared" ref="H46:H51" si="3">D46*G46</f>
        <v>84588000</v>
      </c>
      <c r="I46" s="1"/>
    </row>
    <row r="47" spans="1:9" x14ac:dyDescent="0.25">
      <c r="A47" s="13">
        <v>33</v>
      </c>
      <c r="B47" s="14" t="s">
        <v>70</v>
      </c>
      <c r="C47" s="13" t="s">
        <v>71</v>
      </c>
      <c r="D47" s="15">
        <v>10000</v>
      </c>
      <c r="E47" s="16"/>
      <c r="F47" s="17">
        <f t="shared" si="2"/>
        <v>0</v>
      </c>
      <c r="G47" s="18">
        <v>3780</v>
      </c>
      <c r="H47" s="17">
        <f t="shared" si="3"/>
        <v>37800000</v>
      </c>
      <c r="I47" s="1"/>
    </row>
    <row r="48" spans="1:9" x14ac:dyDescent="0.25">
      <c r="A48" s="13">
        <v>34</v>
      </c>
      <c r="B48" s="21" t="s">
        <v>38</v>
      </c>
      <c r="C48" s="13" t="s">
        <v>8</v>
      </c>
      <c r="D48" s="15"/>
      <c r="E48" s="16"/>
      <c r="F48" s="4">
        <f>SUM(F44:F47)</f>
        <v>0</v>
      </c>
      <c r="G48" s="18"/>
      <c r="H48" s="4">
        <f>SUM(H44:H47)</f>
        <v>122388000</v>
      </c>
      <c r="I48" s="1"/>
    </row>
    <row r="49" spans="1:11" x14ac:dyDescent="0.25">
      <c r="A49" s="13">
        <v>35</v>
      </c>
      <c r="B49" s="14" t="s">
        <v>72</v>
      </c>
      <c r="C49" s="13" t="s">
        <v>27</v>
      </c>
      <c r="D49" s="15">
        <v>1300</v>
      </c>
      <c r="E49" s="16"/>
      <c r="F49" s="17">
        <f t="shared" si="2"/>
        <v>0</v>
      </c>
      <c r="G49" s="18">
        <v>11000</v>
      </c>
      <c r="H49" s="17">
        <f t="shared" si="3"/>
        <v>14300000</v>
      </c>
      <c r="I49" s="1"/>
    </row>
    <row r="50" spans="1:11" x14ac:dyDescent="0.25">
      <c r="A50" s="13">
        <v>36</v>
      </c>
      <c r="B50" s="14" t="s">
        <v>73</v>
      </c>
      <c r="C50" s="13" t="s">
        <v>27</v>
      </c>
      <c r="D50" s="15">
        <v>1300</v>
      </c>
      <c r="E50" s="16"/>
      <c r="F50" s="17">
        <f t="shared" si="2"/>
        <v>0</v>
      </c>
      <c r="G50" s="18">
        <v>8000</v>
      </c>
      <c r="H50" s="17">
        <f t="shared" si="3"/>
        <v>10400000</v>
      </c>
      <c r="I50" s="1"/>
    </row>
    <row r="51" spans="1:11" x14ac:dyDescent="0.25">
      <c r="A51" s="13">
        <v>37</v>
      </c>
      <c r="B51" s="14" t="s">
        <v>74</v>
      </c>
      <c r="C51" s="13" t="s">
        <v>27</v>
      </c>
      <c r="D51" s="15">
        <v>1200</v>
      </c>
      <c r="E51" s="16"/>
      <c r="F51" s="17">
        <f t="shared" si="2"/>
        <v>0</v>
      </c>
      <c r="G51" s="18">
        <v>3500</v>
      </c>
      <c r="H51" s="17">
        <f t="shared" si="3"/>
        <v>4200000</v>
      </c>
      <c r="I51" s="1"/>
    </row>
    <row r="52" spans="1:11" x14ac:dyDescent="0.25">
      <c r="A52" s="13">
        <v>38</v>
      </c>
      <c r="B52" s="21" t="s">
        <v>38</v>
      </c>
      <c r="C52" s="13" t="s">
        <v>8</v>
      </c>
      <c r="D52" s="15"/>
      <c r="E52" s="16"/>
      <c r="F52" s="4">
        <f>SUM(F49:F51)</f>
        <v>0</v>
      </c>
      <c r="G52" s="18"/>
      <c r="H52" s="4">
        <f>SUM(H49:H51)</f>
        <v>28900000</v>
      </c>
      <c r="I52" s="1"/>
    </row>
    <row r="53" spans="1:11" s="28" customFormat="1" x14ac:dyDescent="0.25">
      <c r="A53" s="13">
        <v>39</v>
      </c>
      <c r="B53" s="25" t="s">
        <v>75</v>
      </c>
      <c r="C53" s="13" t="s">
        <v>8</v>
      </c>
      <c r="D53" s="15"/>
      <c r="E53" s="16"/>
      <c r="F53" s="26">
        <f>F15+F43+F48+F52</f>
        <v>0</v>
      </c>
      <c r="G53" s="18"/>
      <c r="H53" s="26">
        <f>H15+H43+H48+H52</f>
        <v>279373000</v>
      </c>
      <c r="I53" s="27"/>
    </row>
    <row r="54" spans="1:11" x14ac:dyDescent="0.25">
      <c r="A54" s="29">
        <v>40</v>
      </c>
      <c r="B54" s="14" t="s">
        <v>9</v>
      </c>
      <c r="C54" s="29" t="s">
        <v>8</v>
      </c>
      <c r="D54" s="30">
        <v>1200000</v>
      </c>
      <c r="E54" s="31"/>
      <c r="F54" s="17">
        <f t="shared" ref="F54:F57" si="4">D54*E54</f>
        <v>0</v>
      </c>
      <c r="G54" s="32">
        <v>12</v>
      </c>
      <c r="H54" s="17">
        <f t="shared" ref="H54:H57" si="5">D54*G54</f>
        <v>14400000</v>
      </c>
      <c r="I54" s="1"/>
    </row>
    <row r="55" spans="1:11" x14ac:dyDescent="0.25">
      <c r="A55" s="29">
        <v>41</v>
      </c>
      <c r="B55" s="14" t="s">
        <v>76</v>
      </c>
      <c r="C55" s="29" t="s">
        <v>8</v>
      </c>
      <c r="D55" s="30">
        <v>100000</v>
      </c>
      <c r="E55" s="31"/>
      <c r="F55" s="17">
        <f t="shared" si="4"/>
        <v>0</v>
      </c>
      <c r="G55" s="32"/>
      <c r="H55" s="17">
        <f t="shared" si="5"/>
        <v>0</v>
      </c>
      <c r="I55" s="1"/>
    </row>
    <row r="56" spans="1:11" x14ac:dyDescent="0.25">
      <c r="A56" s="29">
        <v>42</v>
      </c>
      <c r="B56" s="14" t="s">
        <v>77</v>
      </c>
      <c r="C56" s="29" t="s">
        <v>8</v>
      </c>
      <c r="D56" s="30">
        <v>150000</v>
      </c>
      <c r="E56" s="31"/>
      <c r="F56" s="17">
        <f t="shared" si="4"/>
        <v>0</v>
      </c>
      <c r="G56" s="32">
        <v>1</v>
      </c>
      <c r="H56" s="17">
        <f t="shared" si="5"/>
        <v>150000</v>
      </c>
      <c r="I56" s="1"/>
    </row>
    <row r="57" spans="1:11" x14ac:dyDescent="0.25">
      <c r="A57" s="29">
        <v>43</v>
      </c>
      <c r="B57" s="14" t="s">
        <v>78</v>
      </c>
      <c r="C57" s="29" t="s">
        <v>8</v>
      </c>
      <c r="D57" s="30">
        <v>150000</v>
      </c>
      <c r="E57" s="31"/>
      <c r="F57" s="17">
        <f t="shared" si="4"/>
        <v>0</v>
      </c>
      <c r="G57" s="32">
        <v>1</v>
      </c>
      <c r="H57" s="17">
        <f t="shared" si="5"/>
        <v>150000</v>
      </c>
      <c r="I57" s="1"/>
    </row>
    <row r="58" spans="1:11" x14ac:dyDescent="0.25">
      <c r="A58" s="29">
        <v>44</v>
      </c>
      <c r="B58" s="14" t="s">
        <v>79</v>
      </c>
      <c r="C58" s="29" t="s">
        <v>8</v>
      </c>
      <c r="D58" s="30"/>
      <c r="E58" s="31"/>
      <c r="F58" s="33"/>
      <c r="G58" s="32"/>
      <c r="H58" s="34"/>
      <c r="I58" s="1"/>
    </row>
    <row r="59" spans="1:11" x14ac:dyDescent="0.25">
      <c r="A59" s="29">
        <v>45</v>
      </c>
      <c r="B59" s="14" t="s">
        <v>80</v>
      </c>
      <c r="C59" s="29" t="s">
        <v>8</v>
      </c>
      <c r="D59" s="30"/>
      <c r="E59" s="31"/>
      <c r="F59" s="33"/>
      <c r="G59" s="32"/>
      <c r="H59" s="34"/>
      <c r="I59" s="1"/>
    </row>
    <row r="60" spans="1:11" x14ac:dyDescent="0.25">
      <c r="A60" s="29">
        <v>46</v>
      </c>
      <c r="B60" s="14" t="s">
        <v>81</v>
      </c>
      <c r="C60" s="29" t="s">
        <v>8</v>
      </c>
      <c r="D60" s="30"/>
      <c r="E60" s="31"/>
      <c r="F60" s="33"/>
      <c r="G60" s="32"/>
      <c r="H60" s="34"/>
      <c r="I60" s="1"/>
    </row>
    <row r="61" spans="1:11" x14ac:dyDescent="0.25">
      <c r="A61" s="29">
        <v>47</v>
      </c>
      <c r="B61" s="21" t="s">
        <v>38</v>
      </c>
      <c r="C61" s="29" t="s">
        <v>8</v>
      </c>
      <c r="D61" s="30"/>
      <c r="E61" s="31"/>
      <c r="F61" s="4">
        <f>SUM(F54:F60)</f>
        <v>0</v>
      </c>
      <c r="G61" s="32"/>
      <c r="H61" s="4">
        <f>SUM(H54:H60)</f>
        <v>14700000</v>
      </c>
      <c r="I61" s="1"/>
    </row>
    <row r="62" spans="1:11" x14ac:dyDescent="0.25">
      <c r="A62" s="13">
        <v>48</v>
      </c>
      <c r="B62" s="14" t="s">
        <v>82</v>
      </c>
      <c r="C62" s="13" t="s">
        <v>26</v>
      </c>
      <c r="D62" s="15">
        <v>20000</v>
      </c>
      <c r="E62" s="16"/>
      <c r="F62" s="17">
        <f t="shared" ref="F62:F90" si="6">D62*E62</f>
        <v>0</v>
      </c>
      <c r="G62" s="18">
        <v>900</v>
      </c>
      <c r="H62" s="17">
        <f t="shared" ref="H62:H90" si="7">D62*G62</f>
        <v>18000000</v>
      </c>
      <c r="I62" s="1"/>
    </row>
    <row r="63" spans="1:11" x14ac:dyDescent="0.25">
      <c r="A63" s="13">
        <v>49</v>
      </c>
      <c r="B63" s="1" t="s">
        <v>83</v>
      </c>
      <c r="C63" s="13" t="s">
        <v>26</v>
      </c>
      <c r="D63" s="15">
        <v>220000</v>
      </c>
      <c r="E63" s="16"/>
      <c r="F63" s="17">
        <f t="shared" si="6"/>
        <v>0</v>
      </c>
      <c r="G63" s="18"/>
      <c r="H63" s="17">
        <f t="shared" si="7"/>
        <v>0</v>
      </c>
      <c r="I63" s="1"/>
      <c r="K63"/>
    </row>
    <row r="64" spans="1:11" s="28" customFormat="1" x14ac:dyDescent="0.25">
      <c r="A64" s="13">
        <v>50</v>
      </c>
      <c r="B64" s="35" t="s">
        <v>42</v>
      </c>
      <c r="C64" s="13" t="s">
        <v>26</v>
      </c>
      <c r="D64" s="15">
        <v>650000</v>
      </c>
      <c r="E64" s="16"/>
      <c r="F64" s="17">
        <f t="shared" si="6"/>
        <v>0</v>
      </c>
      <c r="G64" s="18"/>
      <c r="H64" s="17">
        <f t="shared" si="7"/>
        <v>0</v>
      </c>
      <c r="I64" s="27"/>
      <c r="K64" s="36"/>
    </row>
    <row r="65" spans="1:11" x14ac:dyDescent="0.25">
      <c r="A65" s="29">
        <v>51</v>
      </c>
      <c r="B65" s="35" t="s">
        <v>84</v>
      </c>
      <c r="C65" s="29" t="s">
        <v>69</v>
      </c>
      <c r="D65" s="30">
        <v>1000000</v>
      </c>
      <c r="E65" s="31"/>
      <c r="F65" s="17">
        <f t="shared" si="6"/>
        <v>0</v>
      </c>
      <c r="G65" s="32"/>
      <c r="H65" s="17">
        <f t="shared" si="7"/>
        <v>0</v>
      </c>
      <c r="I65" s="1"/>
      <c r="K65"/>
    </row>
    <row r="66" spans="1:11" x14ac:dyDescent="0.25">
      <c r="A66" s="13">
        <v>52</v>
      </c>
      <c r="B66" s="35" t="s">
        <v>85</v>
      </c>
      <c r="C66" s="13" t="s">
        <v>27</v>
      </c>
      <c r="D66" s="15">
        <v>1300</v>
      </c>
      <c r="E66" s="16"/>
      <c r="F66" s="17">
        <f t="shared" si="6"/>
        <v>0</v>
      </c>
      <c r="G66" s="18">
        <v>1400</v>
      </c>
      <c r="H66" s="17">
        <f t="shared" si="7"/>
        <v>1820000</v>
      </c>
      <c r="I66" s="1"/>
      <c r="K66"/>
    </row>
    <row r="67" spans="1:11" x14ac:dyDescent="0.25">
      <c r="A67" s="65"/>
      <c r="B67" s="37"/>
      <c r="C67" s="65"/>
      <c r="D67" s="67"/>
      <c r="E67" s="68"/>
      <c r="F67" s="69"/>
      <c r="G67" s="70"/>
      <c r="H67" s="69"/>
      <c r="I67" s="1"/>
      <c r="K67"/>
    </row>
    <row r="68" spans="1:11" x14ac:dyDescent="0.25">
      <c r="A68" s="65"/>
      <c r="B68" s="37"/>
      <c r="C68" s="65"/>
      <c r="D68" s="67"/>
      <c r="E68" s="68"/>
      <c r="F68" s="69"/>
      <c r="G68" s="70"/>
      <c r="H68" s="69"/>
      <c r="I68" s="1"/>
      <c r="K68"/>
    </row>
    <row r="69" spans="1:11" x14ac:dyDescent="0.25">
      <c r="A69" s="65"/>
      <c r="B69" s="37"/>
      <c r="C69" s="65"/>
      <c r="D69" s="67"/>
      <c r="E69" s="68"/>
      <c r="F69" s="69"/>
      <c r="G69" s="70"/>
      <c r="H69" s="69"/>
      <c r="I69" s="1"/>
      <c r="K69"/>
    </row>
    <row r="70" spans="1:11" x14ac:dyDescent="0.25">
      <c r="A70" s="13">
        <v>53</v>
      </c>
      <c r="B70" s="38" t="s">
        <v>38</v>
      </c>
      <c r="C70" s="13" t="s">
        <v>8</v>
      </c>
      <c r="D70" s="15"/>
      <c r="E70" s="16"/>
      <c r="F70" s="4">
        <f>SUM(F62:F66)</f>
        <v>0</v>
      </c>
      <c r="G70" s="18"/>
      <c r="H70" s="4">
        <f>SUM(H62:H66)</f>
        <v>19820000</v>
      </c>
      <c r="I70" s="1"/>
      <c r="K70"/>
    </row>
    <row r="71" spans="1:11" ht="29.25" x14ac:dyDescent="0.25">
      <c r="A71" s="13">
        <v>54</v>
      </c>
      <c r="B71" s="39" t="s">
        <v>86</v>
      </c>
      <c r="C71" s="13" t="s">
        <v>7</v>
      </c>
      <c r="D71" s="15">
        <v>19631.561900000001</v>
      </c>
      <c r="E71" s="15"/>
      <c r="F71" s="17">
        <f t="shared" si="6"/>
        <v>0</v>
      </c>
      <c r="G71" s="17">
        <v>1028.5514000000001</v>
      </c>
      <c r="H71" s="17">
        <f t="shared" si="7"/>
        <v>20192070.47643166</v>
      </c>
      <c r="I71" s="1"/>
      <c r="K71"/>
    </row>
    <row r="72" spans="1:11" x14ac:dyDescent="0.25">
      <c r="A72" s="29">
        <v>55</v>
      </c>
      <c r="B72" s="35" t="s">
        <v>87</v>
      </c>
      <c r="C72" s="29" t="s">
        <v>7</v>
      </c>
      <c r="D72" s="30">
        <v>29500</v>
      </c>
      <c r="E72" s="31"/>
      <c r="F72" s="17">
        <f t="shared" si="6"/>
        <v>0</v>
      </c>
      <c r="G72" s="32">
        <v>20</v>
      </c>
      <c r="H72" s="17">
        <f t="shared" si="7"/>
        <v>590000</v>
      </c>
      <c r="I72" s="1"/>
      <c r="K72"/>
    </row>
    <row r="73" spans="1:11" ht="29.25" x14ac:dyDescent="0.25">
      <c r="A73" s="29">
        <v>56</v>
      </c>
      <c r="B73" s="39" t="s">
        <v>88</v>
      </c>
      <c r="C73" s="29" t="s">
        <v>7</v>
      </c>
      <c r="D73" s="30">
        <v>20000</v>
      </c>
      <c r="E73" s="31">
        <v>580</v>
      </c>
      <c r="F73" s="17">
        <f t="shared" si="6"/>
        <v>11600000</v>
      </c>
      <c r="G73" s="32">
        <v>654</v>
      </c>
      <c r="H73" s="17">
        <f t="shared" si="7"/>
        <v>13080000</v>
      </c>
      <c r="I73" s="1"/>
      <c r="K73"/>
    </row>
    <row r="74" spans="1:11" ht="15" customHeight="1" x14ac:dyDescent="0.25">
      <c r="A74" s="29">
        <v>57</v>
      </c>
      <c r="B74" s="39" t="s">
        <v>89</v>
      </c>
      <c r="C74" s="13" t="s">
        <v>7</v>
      </c>
      <c r="D74" s="15">
        <v>45000</v>
      </c>
      <c r="E74" s="16"/>
      <c r="F74" s="17">
        <f t="shared" si="6"/>
        <v>0</v>
      </c>
      <c r="G74" s="18"/>
      <c r="H74" s="17">
        <f t="shared" si="7"/>
        <v>0</v>
      </c>
      <c r="I74" s="1"/>
      <c r="K74"/>
    </row>
    <row r="75" spans="1:11" x14ac:dyDescent="0.25">
      <c r="A75" s="29">
        <v>58</v>
      </c>
      <c r="B75" s="35" t="s">
        <v>90</v>
      </c>
      <c r="C75" s="29" t="s">
        <v>7</v>
      </c>
      <c r="D75" s="30">
        <v>24100</v>
      </c>
      <c r="E75" s="31"/>
      <c r="F75" s="17">
        <f t="shared" si="6"/>
        <v>0</v>
      </c>
      <c r="G75" s="32"/>
      <c r="H75" s="17">
        <f t="shared" si="7"/>
        <v>0</v>
      </c>
      <c r="I75" s="1"/>
      <c r="K75"/>
    </row>
    <row r="76" spans="1:11" x14ac:dyDescent="0.25">
      <c r="A76" s="29">
        <v>59</v>
      </c>
      <c r="B76" s="35" t="s">
        <v>91</v>
      </c>
      <c r="C76" s="29" t="s">
        <v>7</v>
      </c>
      <c r="D76" s="30">
        <v>14000</v>
      </c>
      <c r="E76" s="31"/>
      <c r="F76" s="17">
        <f t="shared" si="6"/>
        <v>0</v>
      </c>
      <c r="G76" s="32">
        <v>1030</v>
      </c>
      <c r="H76" s="17">
        <f t="shared" si="7"/>
        <v>14420000</v>
      </c>
      <c r="I76" s="1"/>
      <c r="K76"/>
    </row>
    <row r="77" spans="1:11" x14ac:dyDescent="0.25">
      <c r="A77" s="29">
        <v>60</v>
      </c>
      <c r="B77" s="35" t="s">
        <v>92</v>
      </c>
      <c r="C77" s="29" t="s">
        <v>7</v>
      </c>
      <c r="D77" s="30">
        <v>46000</v>
      </c>
      <c r="E77" s="31"/>
      <c r="F77" s="17">
        <f t="shared" si="6"/>
        <v>0</v>
      </c>
      <c r="G77" s="32">
        <v>10</v>
      </c>
      <c r="H77" s="17">
        <f t="shared" si="7"/>
        <v>460000</v>
      </c>
      <c r="I77" s="1"/>
      <c r="K77"/>
    </row>
    <row r="78" spans="1:11" x14ac:dyDescent="0.25">
      <c r="A78" s="29">
        <v>61</v>
      </c>
      <c r="B78" s="35" t="s">
        <v>93</v>
      </c>
      <c r="C78" s="29" t="s">
        <v>7</v>
      </c>
      <c r="D78" s="30">
        <v>16000</v>
      </c>
      <c r="E78" s="31"/>
      <c r="F78" s="17">
        <f t="shared" si="6"/>
        <v>0</v>
      </c>
      <c r="G78" s="32">
        <v>100</v>
      </c>
      <c r="H78" s="17">
        <f t="shared" si="7"/>
        <v>1600000</v>
      </c>
      <c r="I78" s="1"/>
      <c r="K78"/>
    </row>
    <row r="79" spans="1:11" x14ac:dyDescent="0.25">
      <c r="A79" s="29">
        <v>62</v>
      </c>
      <c r="B79" s="35" t="s">
        <v>94</v>
      </c>
      <c r="C79" s="29" t="s">
        <v>7</v>
      </c>
      <c r="D79" s="30">
        <v>36000</v>
      </c>
      <c r="E79" s="31"/>
      <c r="F79" s="17">
        <f t="shared" si="6"/>
        <v>0</v>
      </c>
      <c r="G79" s="32">
        <v>100</v>
      </c>
      <c r="H79" s="17">
        <f t="shared" si="7"/>
        <v>3600000</v>
      </c>
      <c r="I79" s="1"/>
      <c r="K79"/>
    </row>
    <row r="80" spans="1:11" x14ac:dyDescent="0.25">
      <c r="A80" s="29">
        <v>63</v>
      </c>
      <c r="B80" s="35" t="s">
        <v>95</v>
      </c>
      <c r="C80" s="29" t="s">
        <v>7</v>
      </c>
      <c r="D80" s="30">
        <v>16000</v>
      </c>
      <c r="E80" s="31"/>
      <c r="F80" s="17">
        <f t="shared" si="6"/>
        <v>0</v>
      </c>
      <c r="G80" s="32"/>
      <c r="H80" s="17">
        <f t="shared" si="7"/>
        <v>0</v>
      </c>
      <c r="I80" s="1"/>
      <c r="K80"/>
    </row>
    <row r="81" spans="1:11" x14ac:dyDescent="0.25">
      <c r="A81" s="29">
        <v>64</v>
      </c>
      <c r="B81" s="35" t="s">
        <v>96</v>
      </c>
      <c r="C81" s="29" t="s">
        <v>7</v>
      </c>
      <c r="D81" s="30">
        <v>46000</v>
      </c>
      <c r="E81" s="31"/>
      <c r="F81" s="17">
        <f t="shared" si="6"/>
        <v>0</v>
      </c>
      <c r="G81" s="32"/>
      <c r="H81" s="17">
        <f t="shared" si="7"/>
        <v>0</v>
      </c>
      <c r="I81" s="1"/>
      <c r="K81"/>
    </row>
    <row r="82" spans="1:11" x14ac:dyDescent="0.25">
      <c r="A82" s="29">
        <v>65</v>
      </c>
      <c r="B82" s="35" t="s">
        <v>97</v>
      </c>
      <c r="C82" s="29" t="s">
        <v>7</v>
      </c>
      <c r="D82" s="30">
        <v>100000</v>
      </c>
      <c r="E82" s="31"/>
      <c r="F82" s="17">
        <f t="shared" si="6"/>
        <v>0</v>
      </c>
      <c r="G82" s="32">
        <v>10</v>
      </c>
      <c r="H82" s="17">
        <f t="shared" si="7"/>
        <v>1000000</v>
      </c>
      <c r="I82" s="1"/>
      <c r="K82"/>
    </row>
    <row r="83" spans="1:11" ht="19.5" customHeight="1" x14ac:dyDescent="0.25">
      <c r="A83" s="29">
        <v>66</v>
      </c>
      <c r="B83" s="35" t="s">
        <v>98</v>
      </c>
      <c r="C83" s="29" t="s">
        <v>7</v>
      </c>
      <c r="D83" s="30">
        <v>250000</v>
      </c>
      <c r="E83" s="31"/>
      <c r="F83" s="17">
        <f t="shared" si="6"/>
        <v>0</v>
      </c>
      <c r="G83" s="32">
        <v>5</v>
      </c>
      <c r="H83" s="17">
        <f t="shared" si="7"/>
        <v>1250000</v>
      </c>
      <c r="I83" s="1"/>
      <c r="K83"/>
    </row>
    <row r="84" spans="1:11" ht="19.5" customHeight="1" x14ac:dyDescent="0.25">
      <c r="A84" s="29">
        <v>67</v>
      </c>
      <c r="B84" s="35" t="s">
        <v>99</v>
      </c>
      <c r="C84" s="29" t="s">
        <v>7</v>
      </c>
      <c r="D84" s="30">
        <v>90350</v>
      </c>
      <c r="E84" s="31"/>
      <c r="F84" s="17">
        <f t="shared" si="6"/>
        <v>0</v>
      </c>
      <c r="G84" s="32">
        <v>50</v>
      </c>
      <c r="H84" s="17">
        <f t="shared" si="7"/>
        <v>4517500</v>
      </c>
      <c r="I84" s="1"/>
      <c r="K84"/>
    </row>
    <row r="85" spans="1:11" ht="19.5" customHeight="1" x14ac:dyDescent="0.25">
      <c r="A85" s="29">
        <v>68</v>
      </c>
      <c r="B85" s="35" t="s">
        <v>100</v>
      </c>
      <c r="C85" s="29" t="s">
        <v>7</v>
      </c>
      <c r="D85" s="30">
        <v>2000000</v>
      </c>
      <c r="E85" s="31"/>
      <c r="F85" s="17">
        <f t="shared" si="6"/>
        <v>0</v>
      </c>
      <c r="G85" s="32">
        <v>1</v>
      </c>
      <c r="H85" s="17">
        <f t="shared" si="7"/>
        <v>2000000</v>
      </c>
      <c r="I85" s="1"/>
      <c r="K85"/>
    </row>
    <row r="86" spans="1:11" ht="19.5" customHeight="1" x14ac:dyDescent="0.25">
      <c r="A86" s="29">
        <v>69</v>
      </c>
      <c r="B86" s="35" t="s">
        <v>101</v>
      </c>
      <c r="C86" s="29" t="s">
        <v>7</v>
      </c>
      <c r="D86" s="30">
        <v>75000</v>
      </c>
      <c r="E86" s="31"/>
      <c r="F86" s="17">
        <f t="shared" si="6"/>
        <v>0</v>
      </c>
      <c r="G86" s="32">
        <v>1</v>
      </c>
      <c r="H86" s="17">
        <f t="shared" si="7"/>
        <v>75000</v>
      </c>
      <c r="I86" s="1"/>
      <c r="K86"/>
    </row>
    <row r="87" spans="1:11" ht="19.5" customHeight="1" x14ac:dyDescent="0.25">
      <c r="A87" s="29">
        <v>70</v>
      </c>
      <c r="B87" s="35" t="s">
        <v>102</v>
      </c>
      <c r="C87" s="29" t="s">
        <v>7</v>
      </c>
      <c r="D87" s="30">
        <v>5000</v>
      </c>
      <c r="E87" s="31"/>
      <c r="F87" s="17">
        <f t="shared" si="6"/>
        <v>0</v>
      </c>
      <c r="G87" s="32">
        <v>1030</v>
      </c>
      <c r="H87" s="17">
        <f t="shared" si="7"/>
        <v>5150000</v>
      </c>
      <c r="I87" s="1"/>
      <c r="K87"/>
    </row>
    <row r="88" spans="1:11" ht="19.5" customHeight="1" x14ac:dyDescent="0.25">
      <c r="A88" s="29">
        <v>71</v>
      </c>
      <c r="B88" s="35" t="s">
        <v>103</v>
      </c>
      <c r="C88" s="29" t="s">
        <v>7</v>
      </c>
      <c r="D88" s="30">
        <v>6000</v>
      </c>
      <c r="E88" s="31"/>
      <c r="F88" s="17">
        <f t="shared" si="6"/>
        <v>0</v>
      </c>
      <c r="G88" s="32">
        <v>580</v>
      </c>
      <c r="H88" s="17">
        <f t="shared" si="7"/>
        <v>3480000</v>
      </c>
      <c r="I88" s="1"/>
      <c r="K88"/>
    </row>
    <row r="89" spans="1:11" ht="19.5" customHeight="1" x14ac:dyDescent="0.25">
      <c r="A89" s="29">
        <v>72</v>
      </c>
      <c r="B89" s="39" t="s">
        <v>104</v>
      </c>
      <c r="C89" s="29" t="s">
        <v>7</v>
      </c>
      <c r="D89" s="30">
        <v>9000</v>
      </c>
      <c r="E89" s="31"/>
      <c r="F89" s="17">
        <f t="shared" si="6"/>
        <v>0</v>
      </c>
      <c r="G89" s="32">
        <v>174</v>
      </c>
      <c r="H89" s="17">
        <f t="shared" si="7"/>
        <v>1566000</v>
      </c>
      <c r="I89" s="1"/>
      <c r="K89"/>
    </row>
    <row r="90" spans="1:11" ht="19.5" customHeight="1" x14ac:dyDescent="0.25">
      <c r="A90" s="29">
        <v>73</v>
      </c>
      <c r="B90" s="35" t="s">
        <v>105</v>
      </c>
      <c r="C90" s="29" t="s">
        <v>7</v>
      </c>
      <c r="D90" s="30">
        <v>16500</v>
      </c>
      <c r="E90" s="31"/>
      <c r="F90" s="17">
        <f t="shared" si="6"/>
        <v>0</v>
      </c>
      <c r="G90" s="32"/>
      <c r="H90" s="17">
        <f t="shared" si="7"/>
        <v>0</v>
      </c>
      <c r="I90" s="1"/>
      <c r="K90"/>
    </row>
    <row r="91" spans="1:11" x14ac:dyDescent="0.25">
      <c r="A91" s="13">
        <v>74</v>
      </c>
      <c r="B91" s="38" t="s">
        <v>38</v>
      </c>
      <c r="C91" s="13" t="s">
        <v>8</v>
      </c>
      <c r="D91" s="15"/>
      <c r="E91" s="16"/>
      <c r="F91" s="4">
        <f>SUM(F71:F90)</f>
        <v>11600000</v>
      </c>
      <c r="G91" s="18"/>
      <c r="H91" s="4">
        <f>SUM(H71:H90)</f>
        <v>72980570.476431668</v>
      </c>
      <c r="I91" s="1"/>
      <c r="K91"/>
    </row>
    <row r="92" spans="1:11" x14ac:dyDescent="0.25">
      <c r="A92" s="13">
        <v>75</v>
      </c>
      <c r="B92" s="38" t="s">
        <v>106</v>
      </c>
      <c r="C92" s="13" t="s">
        <v>8</v>
      </c>
      <c r="D92" s="15"/>
      <c r="E92" s="16"/>
      <c r="F92" s="40">
        <f>F61+F91+F70</f>
        <v>11600000</v>
      </c>
      <c r="G92" s="18"/>
      <c r="H92" s="40">
        <f>H61+H91+H70</f>
        <v>107500570.47643167</v>
      </c>
      <c r="I92" s="1"/>
      <c r="K92"/>
    </row>
    <row r="93" spans="1:11" x14ac:dyDescent="0.25">
      <c r="A93" s="13">
        <v>76</v>
      </c>
      <c r="B93" s="14" t="s">
        <v>10</v>
      </c>
      <c r="C93" s="13" t="s">
        <v>8</v>
      </c>
      <c r="D93" s="15"/>
      <c r="E93" s="16"/>
      <c r="F93" s="40">
        <f>F53+F92</f>
        <v>11600000</v>
      </c>
      <c r="G93" s="18"/>
      <c r="H93" s="40">
        <f>H53+H92</f>
        <v>386873570.47643167</v>
      </c>
      <c r="I93" s="1"/>
    </row>
    <row r="94" spans="1:11" x14ac:dyDescent="0.25">
      <c r="A94" s="13">
        <v>77</v>
      </c>
      <c r="B94" s="14" t="s">
        <v>107</v>
      </c>
      <c r="C94" s="13" t="s">
        <v>8</v>
      </c>
      <c r="D94" s="15"/>
      <c r="E94" s="16"/>
      <c r="F94" s="40"/>
      <c r="G94" s="18"/>
      <c r="H94" s="40"/>
      <c r="I94" s="1"/>
    </row>
    <row r="95" spans="1:11" x14ac:dyDescent="0.25">
      <c r="A95" s="13">
        <v>78</v>
      </c>
      <c r="B95" s="14" t="s">
        <v>108</v>
      </c>
      <c r="C95" s="13" t="s">
        <v>8</v>
      </c>
      <c r="D95" s="15"/>
      <c r="E95" s="16"/>
      <c r="F95" s="40">
        <f>0.1*(F53+F92)</f>
        <v>1160000</v>
      </c>
      <c r="G95" s="18"/>
      <c r="H95" s="40">
        <f>0.1*(H53+H92)</f>
        <v>38687357.04764317</v>
      </c>
      <c r="I95" s="1"/>
    </row>
    <row r="96" spans="1:11" x14ac:dyDescent="0.25">
      <c r="A96" s="65"/>
      <c r="B96" s="66"/>
      <c r="C96" s="65"/>
      <c r="D96" s="67"/>
      <c r="E96" s="68"/>
      <c r="F96" s="71"/>
      <c r="G96" s="70"/>
      <c r="H96" s="71"/>
      <c r="I96" s="1"/>
    </row>
    <row r="97" spans="1:13" x14ac:dyDescent="0.25">
      <c r="A97" s="65"/>
      <c r="B97" s="66"/>
      <c r="C97" s="65"/>
      <c r="D97" s="67"/>
      <c r="E97" s="68"/>
      <c r="F97" s="71"/>
      <c r="G97" s="70"/>
      <c r="H97" s="71"/>
      <c r="I97" s="1"/>
    </row>
    <row r="98" spans="1:13" x14ac:dyDescent="0.25">
      <c r="A98" s="65"/>
      <c r="B98" s="66"/>
      <c r="C98" s="65"/>
      <c r="D98" s="67"/>
      <c r="E98" s="68"/>
      <c r="F98" s="71"/>
      <c r="G98" s="70"/>
      <c r="H98" s="71"/>
      <c r="I98" s="1"/>
    </row>
    <row r="99" spans="1:13" x14ac:dyDescent="0.25">
      <c r="A99" s="13">
        <v>79</v>
      </c>
      <c r="B99" s="14" t="s">
        <v>109</v>
      </c>
      <c r="C99" s="13" t="s">
        <v>35</v>
      </c>
      <c r="D99" s="15"/>
      <c r="E99" s="16"/>
      <c r="F99" s="40">
        <f>F93+F95</f>
        <v>12760000</v>
      </c>
      <c r="G99" s="18"/>
      <c r="H99" s="40">
        <f>H93+H95</f>
        <v>425560927.52407485</v>
      </c>
      <c r="I99" s="1"/>
    </row>
    <row r="100" spans="1:13" x14ac:dyDescent="0.25">
      <c r="A100" s="41"/>
      <c r="B100" s="42" t="s">
        <v>25</v>
      </c>
      <c r="C100" s="9"/>
      <c r="D100" s="9"/>
      <c r="E100" s="3"/>
      <c r="F100" s="3"/>
      <c r="G100" s="1"/>
      <c r="H100" s="1"/>
    </row>
    <row r="101" spans="1:13" ht="24.75" customHeight="1" x14ac:dyDescent="0.25">
      <c r="A101" s="41"/>
      <c r="B101" s="61" t="s">
        <v>110</v>
      </c>
      <c r="C101" s="61"/>
      <c r="D101" s="43" t="s">
        <v>17</v>
      </c>
      <c r="E101" s="43"/>
      <c r="F101" s="43"/>
      <c r="G101" s="62" t="s">
        <v>18</v>
      </c>
      <c r="H101" s="62"/>
    </row>
    <row r="102" spans="1:13" ht="15" customHeight="1" x14ac:dyDescent="0.25">
      <c r="A102" s="41"/>
      <c r="B102" s="44"/>
      <c r="C102" s="1"/>
      <c r="D102" s="43" t="s">
        <v>16</v>
      </c>
      <c r="E102" s="43"/>
      <c r="F102" s="43"/>
      <c r="G102" s="63" t="s">
        <v>111</v>
      </c>
      <c r="H102" s="63"/>
    </row>
    <row r="103" spans="1:13" ht="15" customHeight="1" x14ac:dyDescent="0.25">
      <c r="A103" s="41"/>
      <c r="B103" s="1"/>
      <c r="C103" s="1"/>
      <c r="D103" s="43" t="s">
        <v>11</v>
      </c>
      <c r="E103" s="43"/>
      <c r="F103" s="43"/>
      <c r="G103" s="63" t="s">
        <v>112</v>
      </c>
      <c r="H103" s="63"/>
      <c r="J103" s="45"/>
    </row>
    <row r="104" spans="1:13" ht="15" customHeight="1" x14ac:dyDescent="0.25">
      <c r="A104" s="41"/>
      <c r="B104" s="42" t="s">
        <v>15</v>
      </c>
      <c r="C104" s="46"/>
      <c r="D104" s="46"/>
      <c r="E104" s="46"/>
      <c r="F104" s="46"/>
      <c r="G104" s="47"/>
      <c r="H104" s="47"/>
      <c r="J104" s="45"/>
    </row>
    <row r="105" spans="1:13" x14ac:dyDescent="0.25">
      <c r="B105" s="42"/>
      <c r="C105" s="1"/>
      <c r="D105" s="46" t="s">
        <v>20</v>
      </c>
      <c r="E105" s="46"/>
      <c r="F105" s="46"/>
      <c r="G105" s="60" t="s">
        <v>24</v>
      </c>
      <c r="H105" s="60"/>
    </row>
    <row r="106" spans="1:13" ht="15" customHeight="1" x14ac:dyDescent="0.25">
      <c r="B106" s="42" t="s">
        <v>14</v>
      </c>
      <c r="C106" s="1"/>
      <c r="D106" s="48"/>
      <c r="E106" s="48"/>
      <c r="F106" s="48"/>
      <c r="G106" s="47"/>
      <c r="H106" s="47"/>
    </row>
    <row r="107" spans="1:13" x14ac:dyDescent="0.25">
      <c r="B107" s="64" t="s">
        <v>19</v>
      </c>
      <c r="C107" s="64"/>
      <c r="D107" s="64" t="s">
        <v>21</v>
      </c>
      <c r="E107" s="64"/>
      <c r="F107" s="64"/>
      <c r="G107" s="60" t="s">
        <v>22</v>
      </c>
      <c r="H107" s="60"/>
    </row>
    <row r="108" spans="1:13" x14ac:dyDescent="0.25">
      <c r="B108" s="3"/>
      <c r="C108" s="1"/>
      <c r="D108" s="48" t="s">
        <v>23</v>
      </c>
      <c r="E108" s="48"/>
      <c r="F108" s="48"/>
      <c r="G108" s="60" t="s">
        <v>113</v>
      </c>
      <c r="H108" s="60"/>
    </row>
    <row r="112" spans="1:13" x14ac:dyDescent="0.25">
      <c r="M112" s="6" t="s">
        <v>114</v>
      </c>
    </row>
  </sheetData>
  <mergeCells count="19">
    <mergeCell ref="G108:H108"/>
    <mergeCell ref="B101:C101"/>
    <mergeCell ref="G101:H101"/>
    <mergeCell ref="G102:H102"/>
    <mergeCell ref="G103:H103"/>
    <mergeCell ref="G105:H105"/>
    <mergeCell ref="B107:C107"/>
    <mergeCell ref="D107:F107"/>
    <mergeCell ref="G107:H107"/>
    <mergeCell ref="C4:H4"/>
    <mergeCell ref="B5:I5"/>
    <mergeCell ref="A7:H7"/>
    <mergeCell ref="E9:H9"/>
    <mergeCell ref="A10:A11"/>
    <mergeCell ref="B10:B11"/>
    <mergeCell ref="C10:C11"/>
    <mergeCell ref="D10:D11"/>
    <mergeCell ref="E10:F10"/>
    <mergeCell ref="G10:H1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BZ12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EREENCHULUU</dc:creator>
  <cp:lastModifiedBy>enkhtsetseg</cp:lastModifiedBy>
  <cp:lastPrinted>2023-11-24T04:27:14Z</cp:lastPrinted>
  <dcterms:created xsi:type="dcterms:W3CDTF">2015-01-14T02:29:45Z</dcterms:created>
  <dcterms:modified xsi:type="dcterms:W3CDTF">2023-11-24T04:29:41Z</dcterms:modified>
</cp:coreProperties>
</file>