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3" i="1" l="1"/>
  <c r="F34" i="1"/>
  <c r="F35" i="1"/>
  <c r="F36" i="1"/>
  <c r="F37" i="1"/>
  <c r="F32" i="1"/>
  <c r="F42" i="1" l="1"/>
  <c r="H32" i="1" l="1"/>
  <c r="H34" i="1"/>
  <c r="H35" i="1" l="1"/>
  <c r="H36" i="1"/>
  <c r="H37" i="1"/>
  <c r="H33" i="1"/>
  <c r="H24" i="1"/>
  <c r="H44" i="1" l="1"/>
  <c r="F44" i="1"/>
  <c r="F46" i="1" s="1"/>
  <c r="H43" i="1"/>
  <c r="H46" i="1" s="1"/>
  <c r="H41" i="1"/>
  <c r="F41" i="1"/>
  <c r="G40" i="1"/>
  <c r="H40" i="1" s="1"/>
  <c r="F40" i="1"/>
  <c r="H39" i="1"/>
  <c r="F39" i="1"/>
  <c r="H38" i="1"/>
  <c r="H42" i="1" s="1"/>
  <c r="F38" i="1"/>
  <c r="H28" i="1"/>
  <c r="F28" i="1"/>
  <c r="H27" i="1"/>
  <c r="H29" i="1" s="1"/>
  <c r="F27" i="1"/>
  <c r="F29" i="1" s="1"/>
  <c r="H25" i="1"/>
  <c r="F25" i="1"/>
  <c r="F24" i="1"/>
  <c r="H23" i="1"/>
  <c r="F23" i="1"/>
  <c r="H16" i="1"/>
  <c r="F16" i="1"/>
  <c r="H15" i="1"/>
  <c r="H17" i="1" s="1"/>
  <c r="H22" i="1" s="1"/>
  <c r="F15" i="1"/>
  <c r="F17" i="1" s="1"/>
  <c r="F22" i="1" s="1"/>
  <c r="H13" i="1"/>
  <c r="H14" i="1" s="1"/>
  <c r="F13" i="1"/>
  <c r="F31" i="1" l="1"/>
  <c r="F26" i="1"/>
  <c r="F47" i="1"/>
  <c r="F49" i="1" s="1"/>
  <c r="F50" i="1" s="1"/>
  <c r="F51" i="1" s="1"/>
  <c r="H47" i="1"/>
  <c r="H26" i="1"/>
  <c r="H31" i="1" l="1"/>
  <c r="H49" i="1" l="1"/>
  <c r="H50" i="1" l="1"/>
  <c r="H51" i="1" s="1"/>
</calcChain>
</file>

<file path=xl/sharedStrings.xml><?xml version="1.0" encoding="utf-8"?>
<sst xmlns="http://schemas.openxmlformats.org/spreadsheetml/2006/main" count="107" uniqueCount="90">
  <si>
    <t>"Уул уурхай,хүнд үйлдвэрийн сайдын 2022  оны</t>
  </si>
  <si>
    <t>А/87 -р дугаар тушаалын 6 дугаар хавсралт</t>
  </si>
  <si>
    <t>АЖЛЫН ГҮЙЦЭТГЭЛИЙН АКТ</t>
  </si>
  <si>
    <t>Төсвийн дүн:2463258437/төгрөгөөр/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</si>
  <si>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</si>
  <si>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</si>
  <si>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</si>
  <si>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</si>
  <si>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</si>
  <si>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</si>
  <si>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</si>
  <si>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</si>
  <si>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</si>
  <si>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х.ө</t>
  </si>
  <si>
    <t>I</t>
  </si>
  <si>
    <t>Бэлтгэл ажлын дүн</t>
  </si>
  <si>
    <t>Эрлийн маршрут</t>
  </si>
  <si>
    <t>т.км</t>
  </si>
  <si>
    <t>Танилцах, шалган холбох маршрут, зүсэлт</t>
  </si>
  <si>
    <t>II</t>
  </si>
  <si>
    <t>Зураглалын ажлын дүн</t>
  </si>
  <si>
    <t>Цэвэрлэгээ/малташ  (гараар)</t>
  </si>
  <si>
    <t>т.м</t>
  </si>
  <si>
    <t>Шурф нэвтрэлт (гараар)</t>
  </si>
  <si>
    <t>III</t>
  </si>
  <si>
    <t>Уулын ажлын дүн /3-4/</t>
  </si>
  <si>
    <t>IV</t>
  </si>
  <si>
    <t>Сорьцлолтын дүн</t>
  </si>
  <si>
    <t>V</t>
  </si>
  <si>
    <t>Хээрийн ажлын дүн /II-IV/</t>
  </si>
  <si>
    <t>Томилолтын зардал</t>
  </si>
  <si>
    <t>Суурин боловсруулалт</t>
  </si>
  <si>
    <t>Тайлангийн зураг боловсруулах, хэвлэх</t>
  </si>
  <si>
    <t>лист</t>
  </si>
  <si>
    <t>VI</t>
  </si>
  <si>
    <t>Дүн /5-7/</t>
  </si>
  <si>
    <t>Land Cruser-80, 60; Mitsubishi-L200    -Хүн тээвэр</t>
  </si>
  <si>
    <t>км</t>
  </si>
  <si>
    <t>Үйлдвэрлэлийн тээвэр</t>
  </si>
  <si>
    <t>VII</t>
  </si>
  <si>
    <t xml:space="preserve">Тээврийн дүн </t>
  </si>
  <si>
    <t>VIII</t>
  </si>
  <si>
    <t xml:space="preserve">Өөрийн геофизикийн дүн </t>
  </si>
  <si>
    <t>IX</t>
  </si>
  <si>
    <t>ӨӨРИЙН ХҮЧНИЙ ДҮН /I+V+VI+VII+VIII/</t>
  </si>
  <si>
    <t>Үр тоосонцор шинжилгээ</t>
  </si>
  <si>
    <t>сорьц</t>
  </si>
  <si>
    <t>Палеонтологийн шинжилгээ</t>
  </si>
  <si>
    <t>Минералоги:      гадаад хяналт</t>
  </si>
  <si>
    <t>Петрографи:      гадаад хяналт</t>
  </si>
  <si>
    <t>X</t>
  </si>
  <si>
    <t>Лабораторын дүн (9-12)</t>
  </si>
  <si>
    <t>Автомашины татвар /Үйлдвэрлэлд хэрэглэх 8 машин /</t>
  </si>
  <si>
    <t>маш</t>
  </si>
  <si>
    <t>Байрны түрээс</t>
  </si>
  <si>
    <t>сар</t>
  </si>
  <si>
    <t>ГМТөвд тайлан үзэх</t>
  </si>
  <si>
    <t>удаа</t>
  </si>
  <si>
    <t>XI</t>
  </si>
  <si>
    <t>Бусад ажлын дүн /13-15/</t>
  </si>
  <si>
    <t>XII</t>
  </si>
  <si>
    <t>ГАДНЫ БАЙГУУЛЛАГЫН ДҮН /X+XI/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</si>
  <si>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</si>
  <si>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</si>
  <si>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</si>
  <si>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</si>
  <si>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</si>
  <si>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</si>
  <si>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</si>
  <si>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>"Гео эрэл зураглал "ХХК компанийн захирал</t>
  </si>
  <si>
    <t>/Б.Уранцэцэг/</t>
  </si>
  <si>
    <t>Зангат-50 төслийн ахлагч</t>
  </si>
  <si>
    <t>/П.Батаа/</t>
  </si>
  <si>
    <t>"Гео эрэл зураглал " ХХК-ийн эдийн засагч, нягтлан бодогч</t>
  </si>
  <si>
    <t>Танилцсан:</t>
  </si>
  <si>
    <t>ҮГА-ны ГСХ-ийн даргын үүргийг түр орлон гүйцэтгэгч</t>
  </si>
  <si>
    <t>/Р.Болд-Эрдэнэ/</t>
  </si>
  <si>
    <t xml:space="preserve">Хянасан: </t>
  </si>
  <si>
    <t xml:space="preserve">ҮГА-ны ГСХ-ийн  мэргэжилтэн                          </t>
  </si>
  <si>
    <t>ҮГА-ны ТЗУХ-н УТСГХажилтан</t>
  </si>
  <si>
    <t xml:space="preserve">/Г.Цэрэндулам./ </t>
  </si>
  <si>
    <t>Буталгаа 2кг хүртэл</t>
  </si>
  <si>
    <t>Графитын шинжилгээ</t>
  </si>
  <si>
    <t>Шлифийн хураангуй</t>
  </si>
  <si>
    <t xml:space="preserve">Шлифийн бэлтгэл </t>
  </si>
  <si>
    <t>Силикат</t>
  </si>
  <si>
    <t>Хими:пробир</t>
  </si>
  <si>
    <t xml:space="preserve">/Х.Ганхуяг/ </t>
  </si>
  <si>
    <t>2023 оны 11 дүгээр сарын 1-нээс 11 дүгээр сарын 30-ний өдөр хүртэл</t>
  </si>
  <si>
    <t xml:space="preserve">УЛСЫН ТӨСВИЙН ХӨРӨНГӨӨР ХЭРЭГЖҮҮЛЖ БАЙГАА "ЗАНГАТ-50" ТӨСЛИЙН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</si>
</sst>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₮_-;\-* #,##0.00_₮_-;_-* &quot;-&quot;??_₮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  <font>
      <sz val="11"/>
      <color theme="4" tint="0.3999755851924192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8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3" fontId="8" fillId="0" borderId="1" xfId="2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/>
    </xf>
    <xf numFmtId="3" fontId="4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righ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right" vertical="center" wrapText="1"/>
    </xf>
    <xf numFmtId="3" fontId="4" fillId="0" borderId="1" xfId="2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4" fillId="0" borderId="0" xfId="1" applyFont="1"/>
    <xf numFmtId="164" fontId="4" fillId="0" borderId="0" xfId="0" applyNumberFormat="1" applyFont="1"/>
    <xf numFmtId="3" fontId="12" fillId="0" borderId="0" xfId="0" applyNumberFormat="1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Alignment="1">
      <alignment horizontal="center"/>
    </xf>
    <xf numFmtId="43" fontId="13" fillId="0" borderId="0" xfId="1" applyFont="1" applyBorder="1"/>
    <xf numFmtId="43" fontId="11" fillId="0" borderId="0" xfId="1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164" fontId="11" fillId="0" borderId="0" xfId="0" applyNumberFormat="1" applyFont="1"/>
    <xf numFmtId="3" fontId="7" fillId="3" borderId="1" xfId="0" applyNumberFormat="1" applyFont="1" applyFill="1" applyBorder="1" applyAlignment="1">
      <alignment horizontal="right" vertical="center"/>
    </xf>
    <xf numFmtId="43" fontId="4" fillId="0" borderId="0" xfId="1" applyFont="1" applyBorder="1"/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3" fontId="7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3" fontId="5" fillId="3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0" xfId="0" applyFont="1"/>
    <xf numFmtId="0" fontId="14" fillId="0" borderId="0" xfId="0" applyFont="1"/>
    <xf numFmtId="165" fontId="3" fillId="0" borderId="0" xfId="0" applyNumberFormat="1" applyFont="1"/>
    <xf numFmtId="166" fontId="3" fillId="0" borderId="0" xfId="0" applyNumberFormat="1" applyFont="1"/>
    <xf numFmtId="43" fontId="4" fillId="0" borderId="0" xfId="0" applyNumberFormat="1" applyFont="1"/>
    <xf numFmtId="3" fontId="11" fillId="0" borderId="0" xfId="0" applyNumberFormat="1" applyFont="1"/>
  </cellXfs>
  <cellStyles count="3">
    <cellStyle name="Comma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4" workbookViewId="0">
      <selection activeCell="J6" sqref="J6"/>
    </sheetView>
  </sheetViews>
  <sheetFormatPr defaultRowHeight="15" x14ac:dyDescent="0.25"/>
  <cols>
    <col min="1" max="1" width="6.7109375" style="4" customWidth="1"/>
    <col min="2" max="2" width="39.7109375" style="4" customWidth="1"/>
    <col min="3" max="3" width="9.140625" style="4"/>
    <col min="4" max="4" width="11.28515625" style="4" bestFit="1" customWidth="1"/>
    <col min="5" max="5" width="9.140625" style="4"/>
    <col min="6" max="6" width="13.7109375" style="4" customWidth="1"/>
    <col min="7" max="7" width="9.140625" style="4"/>
    <col min="8" max="8" width="16.85546875" style="4" customWidth="1"/>
    <col min="9" max="9" width="19.28515625" style="4" customWidth="1"/>
    <col min="10" max="10" width="17.140625" style="4" customWidth="1"/>
    <col min="11" max="11" width="9.140625" style="4"/>
    <col min="12" max="12" width="16.28515625" style="4" bestFit="1" customWidth="1"/>
    <col min="13" max="16384" width="9.140625" style="4"/>
  </cols>
  <sheetData>
    <row r="1" spans="1:8" x14ac:dyDescent="0.25">
      <c r="A1" s="5" t="s">
        <v>0</v>
      </c>
      <c r="B1" s="5"/>
      <c r="C1" s="5"/>
      <c r="D1" s="5"/>
      <c r="E1" s="5"/>
      <c r="F1" s="5"/>
      <c r="G1" s="5"/>
      <c r="H1" s="5"/>
    </row>
    <row r="2" spans="1:8" ht="15.75" customHeight="1" x14ac:dyDescent="0.25">
      <c r="A2" s="5" t="s">
        <v>1</v>
      </c>
      <c r="B2" s="5"/>
      <c r="C2" s="5"/>
      <c r="D2" s="5"/>
      <c r="E2" s="5"/>
      <c r="F2" s="5"/>
      <c r="G2" s="5"/>
      <c r="H2" s="5"/>
    </row>
    <row r="3" spans="1:8" ht="15.75" customHeight="1" x14ac:dyDescent="0.25">
      <c r="A3" s="5"/>
      <c r="B3" s="5"/>
      <c r="C3" s="5"/>
      <c r="D3" s="5"/>
      <c r="E3" s="5"/>
      <c r="F3" s="5"/>
      <c r="G3" s="5"/>
      <c r="H3" s="5"/>
    </row>
    <row r="4" spans="1:8" ht="15.75" customHeight="1" x14ac:dyDescent="0.25">
      <c r="A4" s="3"/>
      <c r="B4" s="6" t="s">
        <v>89</v>
      </c>
      <c r="C4" s="6"/>
      <c r="D4" s="6"/>
      <c r="E4" s="6"/>
      <c r="F4" s="6"/>
      <c r="G4" s="6"/>
      <c r="H4" s="6"/>
    </row>
    <row r="5" spans="1:8" x14ac:dyDescent="0.25">
      <c r="A5" s="3"/>
      <c r="B5" s="7"/>
      <c r="C5" s="7"/>
      <c r="D5" s="7"/>
      <c r="E5" s="7"/>
      <c r="F5" s="7"/>
    </row>
    <row r="6" spans="1:8" ht="15.75" customHeight="1" x14ac:dyDescent="0.25">
      <c r="A6" s="3"/>
      <c r="B6" s="6" t="s">
        <v>2</v>
      </c>
      <c r="C6" s="6"/>
      <c r="D6" s="6"/>
      <c r="E6" s="6"/>
      <c r="F6" s="6"/>
      <c r="G6" s="6"/>
      <c r="H6" s="6"/>
    </row>
    <row r="7" spans="1:8" x14ac:dyDescent="0.25">
      <c r="A7" s="5" t="s">
        <v>88</v>
      </c>
      <c r="B7" s="5"/>
      <c r="C7" s="5"/>
      <c r="D7" s="5"/>
      <c r="E7" s="5"/>
      <c r="F7" s="5"/>
      <c r="G7" s="5"/>
      <c r="H7" s="5"/>
    </row>
    <row r="8" spans="1:8" x14ac:dyDescent="0.25">
      <c r="A8" s="8"/>
      <c r="B8" s="8"/>
      <c r="C8" s="8"/>
      <c r="D8" s="8"/>
      <c r="E8" s="8"/>
      <c r="F8" s="8"/>
      <c r="G8" s="8"/>
      <c r="H8" s="8"/>
    </row>
    <row r="9" spans="1:8" x14ac:dyDescent="0.25">
      <c r="A9" s="5" t="s">
        <v>3</v>
      </c>
      <c r="B9" s="5"/>
      <c r="C9" s="5"/>
      <c r="D9" s="5"/>
      <c r="E9" s="5"/>
      <c r="F9" s="5"/>
      <c r="G9" s="5"/>
      <c r="H9" s="5"/>
    </row>
    <row r="10" spans="1:8" ht="13.5" customHeight="1" x14ac:dyDescent="0.25">
      <c r="A10" s="9" t="s">
        <v>4</v>
      </c>
      <c r="B10" s="9" t="s">
        <v>5</v>
      </c>
      <c r="C10" s="10" t="s">
        <v>6</v>
      </c>
      <c r="D10" s="10" t="s">
        <v>7</v>
      </c>
      <c r="E10" s="11" t="s">
        <v>8</v>
      </c>
      <c r="F10" s="11"/>
      <c r="G10" s="11" t="s">
        <v>9</v>
      </c>
      <c r="H10" s="11"/>
    </row>
    <row r="11" spans="1:8" ht="13.5" customHeight="1" x14ac:dyDescent="0.25">
      <c r="A11" s="9"/>
      <c r="B11" s="9"/>
      <c r="C11" s="12"/>
      <c r="D11" s="12"/>
      <c r="E11" s="13" t="s">
        <v>10</v>
      </c>
      <c r="F11" s="13" t="s">
        <v>11</v>
      </c>
      <c r="G11" s="13" t="s">
        <v>10</v>
      </c>
      <c r="H11" s="13" t="s">
        <v>11</v>
      </c>
    </row>
    <row r="12" spans="1:8" ht="13.5" customHeight="1" x14ac:dyDescent="0.25">
      <c r="A12" s="13">
        <v>0</v>
      </c>
      <c r="B12" s="13">
        <v>1</v>
      </c>
      <c r="C12" s="14">
        <v>2</v>
      </c>
      <c r="D12" s="14">
        <v>3</v>
      </c>
      <c r="E12" s="13">
        <v>4</v>
      </c>
      <c r="F12" s="13">
        <v>5</v>
      </c>
      <c r="G12" s="13">
        <v>6</v>
      </c>
      <c r="H12" s="13">
        <v>7</v>
      </c>
    </row>
    <row r="13" spans="1:8" ht="13.5" customHeight="1" x14ac:dyDescent="0.25">
      <c r="A13" s="13">
        <v>1</v>
      </c>
      <c r="B13" s="15" t="s">
        <v>12</v>
      </c>
      <c r="C13" s="14" t="s">
        <v>13</v>
      </c>
      <c r="D13" s="16">
        <v>38500</v>
      </c>
      <c r="E13" s="17"/>
      <c r="F13" s="18">
        <f>E13*D13</f>
        <v>0</v>
      </c>
      <c r="G13" s="19">
        <v>0</v>
      </c>
      <c r="H13" s="18">
        <f>G13*D13</f>
        <v>0</v>
      </c>
    </row>
    <row r="14" spans="1:8" ht="13.5" customHeight="1" x14ac:dyDescent="0.25">
      <c r="A14" s="20" t="s">
        <v>14</v>
      </c>
      <c r="B14" s="21" t="s">
        <v>15</v>
      </c>
      <c r="C14" s="22"/>
      <c r="D14" s="23"/>
      <c r="E14" s="24"/>
      <c r="F14" s="25">
        <v>0</v>
      </c>
      <c r="G14" s="19">
        <v>0</v>
      </c>
      <c r="H14" s="25">
        <f>H13</f>
        <v>0</v>
      </c>
    </row>
    <row r="15" spans="1:8" ht="13.5" customHeight="1" x14ac:dyDescent="0.25">
      <c r="A15" s="13">
        <v>2</v>
      </c>
      <c r="B15" s="26" t="s">
        <v>16</v>
      </c>
      <c r="C15" s="27" t="s">
        <v>17</v>
      </c>
      <c r="D15" s="28">
        <v>42500</v>
      </c>
      <c r="E15" s="29"/>
      <c r="F15" s="30">
        <f>E15*D15</f>
        <v>0</v>
      </c>
      <c r="G15" s="19">
        <v>10</v>
      </c>
      <c r="H15" s="30">
        <f>G15*D15</f>
        <v>425000</v>
      </c>
    </row>
    <row r="16" spans="1:8" ht="13.5" customHeight="1" x14ac:dyDescent="0.25">
      <c r="A16" s="13"/>
      <c r="B16" s="31" t="s">
        <v>18</v>
      </c>
      <c r="C16" s="32" t="s">
        <v>17</v>
      </c>
      <c r="D16" s="33">
        <v>42500</v>
      </c>
      <c r="E16" s="29"/>
      <c r="F16" s="30">
        <f>E16*D16</f>
        <v>0</v>
      </c>
      <c r="G16" s="19">
        <v>15</v>
      </c>
      <c r="H16" s="30">
        <f>G16*D16</f>
        <v>637500</v>
      </c>
    </row>
    <row r="17" spans="1:12" ht="15.75" customHeight="1" x14ac:dyDescent="0.25">
      <c r="A17" s="34" t="s">
        <v>19</v>
      </c>
      <c r="B17" s="21" t="s">
        <v>20</v>
      </c>
      <c r="C17" s="22"/>
      <c r="D17" s="23"/>
      <c r="E17" s="24"/>
      <c r="F17" s="25">
        <f>F15+F16</f>
        <v>0</v>
      </c>
      <c r="G17" s="19">
        <v>0</v>
      </c>
      <c r="H17" s="25">
        <f>H15+H16</f>
        <v>1062500</v>
      </c>
    </row>
    <row r="18" spans="1:12" ht="15" customHeight="1" x14ac:dyDescent="0.25">
      <c r="A18" s="13">
        <v>3</v>
      </c>
      <c r="B18" s="35" t="s">
        <v>21</v>
      </c>
      <c r="C18" s="27" t="s">
        <v>22</v>
      </c>
      <c r="D18" s="28">
        <v>38500</v>
      </c>
      <c r="E18" s="29"/>
      <c r="F18" s="30"/>
      <c r="G18" s="19">
        <v>0</v>
      </c>
      <c r="H18" s="30"/>
    </row>
    <row r="19" spans="1:12" ht="15.75" customHeight="1" x14ac:dyDescent="0.25">
      <c r="A19" s="13">
        <v>4</v>
      </c>
      <c r="B19" s="26" t="s">
        <v>23</v>
      </c>
      <c r="C19" s="27" t="s">
        <v>22</v>
      </c>
      <c r="D19" s="28">
        <v>45000</v>
      </c>
      <c r="E19" s="29"/>
      <c r="F19" s="30"/>
      <c r="G19" s="19">
        <v>0</v>
      </c>
      <c r="H19" s="30"/>
    </row>
    <row r="20" spans="1:12" x14ac:dyDescent="0.25">
      <c r="A20" s="36" t="s">
        <v>24</v>
      </c>
      <c r="B20" s="21" t="s">
        <v>25</v>
      </c>
      <c r="C20" s="22"/>
      <c r="D20" s="23"/>
      <c r="E20" s="29"/>
      <c r="F20" s="24">
        <v>0</v>
      </c>
      <c r="G20" s="29"/>
      <c r="H20" s="24">
        <v>0</v>
      </c>
    </row>
    <row r="21" spans="1:12" x14ac:dyDescent="0.25">
      <c r="A21" s="36" t="s">
        <v>26</v>
      </c>
      <c r="B21" s="37" t="s">
        <v>27</v>
      </c>
      <c r="C21" s="38"/>
      <c r="D21" s="39"/>
      <c r="E21" s="24"/>
      <c r="F21" s="25">
        <v>0</v>
      </c>
      <c r="G21" s="24">
        <v>0</v>
      </c>
      <c r="H21" s="25">
        <v>0</v>
      </c>
    </row>
    <row r="22" spans="1:12" x14ac:dyDescent="0.25">
      <c r="A22" s="36" t="s">
        <v>28</v>
      </c>
      <c r="B22" s="40" t="s">
        <v>29</v>
      </c>
      <c r="C22" s="36"/>
      <c r="D22" s="28"/>
      <c r="E22" s="24"/>
      <c r="F22" s="25">
        <f>F21+F17</f>
        <v>0</v>
      </c>
      <c r="G22" s="24">
        <v>0</v>
      </c>
      <c r="H22" s="25">
        <f>H21+H20+H17</f>
        <v>1062500</v>
      </c>
      <c r="I22" s="41"/>
    </row>
    <row r="23" spans="1:12" ht="15" customHeight="1" x14ac:dyDescent="0.25">
      <c r="A23" s="42">
        <v>5</v>
      </c>
      <c r="B23" s="26" t="s">
        <v>30</v>
      </c>
      <c r="C23" s="43" t="s">
        <v>13</v>
      </c>
      <c r="D23" s="28">
        <v>12000</v>
      </c>
      <c r="E23" s="29"/>
      <c r="F23" s="30">
        <f>E23*D23</f>
        <v>0</v>
      </c>
      <c r="G23" s="29">
        <v>0</v>
      </c>
      <c r="H23" s="30">
        <f>G23*D23</f>
        <v>0</v>
      </c>
    </row>
    <row r="24" spans="1:12" x14ac:dyDescent="0.25">
      <c r="A24" s="42">
        <v>6</v>
      </c>
      <c r="B24" s="44" t="s">
        <v>31</v>
      </c>
      <c r="C24" s="43" t="s">
        <v>13</v>
      </c>
      <c r="D24" s="45">
        <v>38500</v>
      </c>
      <c r="E24" s="29">
        <v>640</v>
      </c>
      <c r="F24" s="30">
        <f>E24*D24</f>
        <v>24640000</v>
      </c>
      <c r="G24" s="29">
        <v>4320</v>
      </c>
      <c r="H24" s="30">
        <f>D24*G24</f>
        <v>166320000</v>
      </c>
      <c r="I24" s="78"/>
      <c r="J24" s="41"/>
      <c r="K24" s="41"/>
    </row>
    <row r="25" spans="1:12" x14ac:dyDescent="0.25">
      <c r="A25" s="42">
        <v>7</v>
      </c>
      <c r="B25" s="44" t="s">
        <v>32</v>
      </c>
      <c r="C25" s="43" t="s">
        <v>33</v>
      </c>
      <c r="D25" s="45">
        <v>27500</v>
      </c>
      <c r="E25" s="29"/>
      <c r="F25" s="30">
        <f>E25*D25</f>
        <v>0</v>
      </c>
      <c r="G25" s="29">
        <v>252</v>
      </c>
      <c r="H25" s="30">
        <f>G25*D25</f>
        <v>6930000</v>
      </c>
      <c r="I25" s="41"/>
      <c r="K25" s="41"/>
    </row>
    <row r="26" spans="1:12" x14ac:dyDescent="0.25">
      <c r="A26" s="36" t="s">
        <v>34</v>
      </c>
      <c r="B26" s="37" t="s">
        <v>35</v>
      </c>
      <c r="C26" s="42"/>
      <c r="D26" s="28"/>
      <c r="E26" s="24"/>
      <c r="F26" s="25">
        <f>F23+F24+F25</f>
        <v>24640000</v>
      </c>
      <c r="G26" s="24">
        <v>0</v>
      </c>
      <c r="H26" s="25">
        <f>H25+H24+H23</f>
        <v>173250000</v>
      </c>
      <c r="I26" s="41"/>
      <c r="J26" s="41"/>
      <c r="K26" s="41"/>
    </row>
    <row r="27" spans="1:12" ht="30" x14ac:dyDescent="0.25">
      <c r="A27" s="14">
        <v>8</v>
      </c>
      <c r="B27" s="46" t="s">
        <v>36</v>
      </c>
      <c r="C27" s="47" t="s">
        <v>37</v>
      </c>
      <c r="D27" s="48">
        <v>850</v>
      </c>
      <c r="E27" s="29"/>
      <c r="F27" s="30">
        <f>E27*D27</f>
        <v>0</v>
      </c>
      <c r="G27" s="29">
        <v>2500</v>
      </c>
      <c r="H27" s="30">
        <f>G27*D27</f>
        <v>2125000</v>
      </c>
      <c r="I27" s="41"/>
      <c r="J27" s="41"/>
    </row>
    <row r="28" spans="1:12" x14ac:dyDescent="0.25">
      <c r="A28" s="14"/>
      <c r="B28" s="49" t="s">
        <v>38</v>
      </c>
      <c r="C28" s="47" t="s">
        <v>37</v>
      </c>
      <c r="D28" s="48">
        <v>1100</v>
      </c>
      <c r="E28" s="29"/>
      <c r="F28" s="30">
        <f>E28*D28</f>
        <v>0</v>
      </c>
      <c r="G28" s="29">
        <v>901</v>
      </c>
      <c r="H28" s="30">
        <f>G28*D28</f>
        <v>991100</v>
      </c>
    </row>
    <row r="29" spans="1:12" x14ac:dyDescent="0.25">
      <c r="A29" s="50" t="s">
        <v>39</v>
      </c>
      <c r="B29" s="21" t="s">
        <v>40</v>
      </c>
      <c r="C29" s="22"/>
      <c r="D29" s="28"/>
      <c r="E29" s="29"/>
      <c r="F29" s="25">
        <f>F27+F28</f>
        <v>0</v>
      </c>
      <c r="G29" s="29">
        <v>0</v>
      </c>
      <c r="H29" s="25">
        <f>H27+H28</f>
        <v>3116100</v>
      </c>
      <c r="I29" s="41"/>
      <c r="J29" s="41"/>
    </row>
    <row r="30" spans="1:12" x14ac:dyDescent="0.25">
      <c r="A30" s="50" t="s">
        <v>41</v>
      </c>
      <c r="B30" s="37" t="s">
        <v>42</v>
      </c>
      <c r="C30" s="38"/>
      <c r="D30" s="23"/>
      <c r="E30" s="24"/>
      <c r="F30" s="25">
        <v>0</v>
      </c>
      <c r="G30" s="24">
        <v>0</v>
      </c>
      <c r="H30" s="25">
        <v>0</v>
      </c>
      <c r="I30" s="51"/>
      <c r="J30" s="51"/>
    </row>
    <row r="31" spans="1:12" ht="28.5" x14ac:dyDescent="0.25">
      <c r="A31" s="50" t="s">
        <v>43</v>
      </c>
      <c r="B31" s="21" t="s">
        <v>44</v>
      </c>
      <c r="C31" s="22"/>
      <c r="D31" s="45"/>
      <c r="E31" s="24"/>
      <c r="F31" s="25">
        <f>F22+F26+F29+F14</f>
        <v>24640000</v>
      </c>
      <c r="G31" s="24">
        <v>0</v>
      </c>
      <c r="H31" s="25">
        <f>H30+H29+H26+H22+H14</f>
        <v>177428600</v>
      </c>
      <c r="I31" s="51"/>
      <c r="J31" s="52"/>
      <c r="K31" s="41"/>
      <c r="L31" s="77"/>
    </row>
    <row r="32" spans="1:12" x14ac:dyDescent="0.25">
      <c r="A32" s="50"/>
      <c r="B32" s="26" t="s">
        <v>86</v>
      </c>
      <c r="C32" s="43" t="s">
        <v>46</v>
      </c>
      <c r="D32" s="45">
        <v>15334</v>
      </c>
      <c r="E32" s="24">
        <v>50</v>
      </c>
      <c r="F32" s="25">
        <f>D32*E32</f>
        <v>766700</v>
      </c>
      <c r="G32" s="29">
        <v>50</v>
      </c>
      <c r="H32" s="30">
        <f>D32*G32</f>
        <v>766700</v>
      </c>
      <c r="I32" s="51"/>
      <c r="J32" s="52"/>
      <c r="K32" s="41"/>
    </row>
    <row r="33" spans="1:11" x14ac:dyDescent="0.25">
      <c r="A33" s="50"/>
      <c r="B33" s="26" t="s">
        <v>85</v>
      </c>
      <c r="C33" s="43" t="s">
        <v>46</v>
      </c>
      <c r="D33" s="45">
        <v>65000</v>
      </c>
      <c r="E33" s="24">
        <v>1</v>
      </c>
      <c r="F33" s="25">
        <f t="shared" ref="F33:F37" si="0">D33*E33</f>
        <v>65000</v>
      </c>
      <c r="G33" s="29">
        <v>1</v>
      </c>
      <c r="H33" s="30">
        <f>D33*G33</f>
        <v>65000</v>
      </c>
      <c r="I33" s="51"/>
      <c r="J33" s="52"/>
      <c r="K33" s="41"/>
    </row>
    <row r="34" spans="1:11" x14ac:dyDescent="0.25">
      <c r="A34" s="50"/>
      <c r="B34" s="26" t="s">
        <v>82</v>
      </c>
      <c r="C34" s="43" t="s">
        <v>46</v>
      </c>
      <c r="D34" s="45">
        <v>120000</v>
      </c>
      <c r="E34" s="24">
        <v>4</v>
      </c>
      <c r="F34" s="25">
        <f t="shared" si="0"/>
        <v>480000</v>
      </c>
      <c r="G34" s="29">
        <v>4</v>
      </c>
      <c r="H34" s="30">
        <f t="shared" ref="H34:H37" si="1">D34*G34</f>
        <v>480000</v>
      </c>
      <c r="I34" s="51"/>
      <c r="J34" s="52"/>
      <c r="K34" s="41"/>
    </row>
    <row r="35" spans="1:11" x14ac:dyDescent="0.25">
      <c r="A35" s="50"/>
      <c r="B35" s="26" t="s">
        <v>83</v>
      </c>
      <c r="C35" s="43" t="s">
        <v>46</v>
      </c>
      <c r="D35" s="45">
        <v>20000</v>
      </c>
      <c r="E35" s="24">
        <v>7</v>
      </c>
      <c r="F35" s="25">
        <f t="shared" si="0"/>
        <v>140000</v>
      </c>
      <c r="G35" s="29">
        <v>7</v>
      </c>
      <c r="H35" s="30">
        <f t="shared" si="1"/>
        <v>140000</v>
      </c>
      <c r="I35" s="51"/>
      <c r="J35" s="52"/>
      <c r="K35" s="41"/>
    </row>
    <row r="36" spans="1:11" x14ac:dyDescent="0.25">
      <c r="A36" s="50"/>
      <c r="B36" s="26" t="s">
        <v>84</v>
      </c>
      <c r="C36" s="43" t="s">
        <v>46</v>
      </c>
      <c r="D36" s="45">
        <v>8500</v>
      </c>
      <c r="E36" s="24">
        <v>5</v>
      </c>
      <c r="F36" s="25">
        <f t="shared" si="0"/>
        <v>42500</v>
      </c>
      <c r="G36" s="29">
        <v>5</v>
      </c>
      <c r="H36" s="30">
        <f t="shared" si="1"/>
        <v>42500</v>
      </c>
      <c r="I36" s="51"/>
      <c r="J36" s="52"/>
      <c r="K36" s="41"/>
    </row>
    <row r="37" spans="1:11" x14ac:dyDescent="0.25">
      <c r="A37" s="50"/>
      <c r="B37" s="26" t="s">
        <v>81</v>
      </c>
      <c r="C37" s="43" t="s">
        <v>46</v>
      </c>
      <c r="D37" s="45">
        <v>4338</v>
      </c>
      <c r="E37" s="24"/>
      <c r="F37" s="25">
        <f t="shared" si="0"/>
        <v>0</v>
      </c>
      <c r="G37" s="29"/>
      <c r="H37" s="30">
        <f t="shared" si="1"/>
        <v>0</v>
      </c>
      <c r="I37" s="51"/>
      <c r="J37" s="52"/>
      <c r="K37" s="41"/>
    </row>
    <row r="38" spans="1:11" x14ac:dyDescent="0.25">
      <c r="A38" s="14">
        <v>9</v>
      </c>
      <c r="B38" s="44" t="s">
        <v>45</v>
      </c>
      <c r="C38" s="43" t="s">
        <v>46</v>
      </c>
      <c r="D38" s="45">
        <v>65000</v>
      </c>
      <c r="E38" s="29">
        <v>5</v>
      </c>
      <c r="F38" s="30">
        <f>E38*D38</f>
        <v>325000</v>
      </c>
      <c r="G38" s="29">
        <v>5</v>
      </c>
      <c r="H38" s="30">
        <f>G38*D38</f>
        <v>325000</v>
      </c>
      <c r="I38" s="53"/>
      <c r="J38" s="41"/>
    </row>
    <row r="39" spans="1:11" x14ac:dyDescent="0.25">
      <c r="A39" s="14">
        <v>10</v>
      </c>
      <c r="B39" s="44" t="s">
        <v>47</v>
      </c>
      <c r="C39" s="43" t="s">
        <v>46</v>
      </c>
      <c r="D39" s="45">
        <v>50000</v>
      </c>
      <c r="E39" s="29">
        <v>5</v>
      </c>
      <c r="F39" s="30">
        <f>E39*D39</f>
        <v>250000</v>
      </c>
      <c r="G39" s="29">
        <v>5</v>
      </c>
      <c r="H39" s="30">
        <f>G39*D39</f>
        <v>250000</v>
      </c>
      <c r="I39" s="53"/>
    </row>
    <row r="40" spans="1:11" x14ac:dyDescent="0.25">
      <c r="A40" s="14">
        <v>11</v>
      </c>
      <c r="B40" s="44" t="s">
        <v>48</v>
      </c>
      <c r="C40" s="43" t="s">
        <v>46</v>
      </c>
      <c r="D40" s="45">
        <v>17500</v>
      </c>
      <c r="E40" s="29"/>
      <c r="F40" s="30">
        <f t="shared" ref="F40:F41" si="2">E40*D40</f>
        <v>0</v>
      </c>
      <c r="G40" s="29">
        <f>20+E40</f>
        <v>20</v>
      </c>
      <c r="H40" s="30">
        <f t="shared" ref="H40:H41" si="3">G40*D40</f>
        <v>350000</v>
      </c>
      <c r="I40" s="53"/>
    </row>
    <row r="41" spans="1:11" x14ac:dyDescent="0.25">
      <c r="A41" s="14">
        <v>12</v>
      </c>
      <c r="B41" s="44" t="s">
        <v>49</v>
      </c>
      <c r="C41" s="43" t="s">
        <v>46</v>
      </c>
      <c r="D41" s="45">
        <v>20000</v>
      </c>
      <c r="E41" s="29"/>
      <c r="F41" s="30">
        <f t="shared" si="2"/>
        <v>0</v>
      </c>
      <c r="G41" s="29">
        <v>12</v>
      </c>
      <c r="H41" s="30">
        <f t="shared" si="3"/>
        <v>240000</v>
      </c>
      <c r="I41" s="53"/>
    </row>
    <row r="42" spans="1:11" x14ac:dyDescent="0.25">
      <c r="A42" s="50" t="s">
        <v>50</v>
      </c>
      <c r="B42" s="37" t="s">
        <v>51</v>
      </c>
      <c r="C42" s="38"/>
      <c r="D42" s="23"/>
      <c r="E42" s="24"/>
      <c r="F42" s="25">
        <f>SUM(F32:F41)</f>
        <v>2069200</v>
      </c>
      <c r="G42" s="24">
        <v>0</v>
      </c>
      <c r="H42" s="25">
        <f>SUM(H32:H41)</f>
        <v>2659200</v>
      </c>
      <c r="J42" s="41"/>
    </row>
    <row r="43" spans="1:11" ht="30" x14ac:dyDescent="0.25">
      <c r="A43" s="14">
        <v>13</v>
      </c>
      <c r="B43" s="44" t="s">
        <v>52</v>
      </c>
      <c r="C43" s="43" t="s">
        <v>53</v>
      </c>
      <c r="D43" s="28">
        <v>150000</v>
      </c>
      <c r="E43" s="29"/>
      <c r="F43" s="30"/>
      <c r="G43" s="29">
        <v>8</v>
      </c>
      <c r="H43" s="30">
        <f>G43*D43</f>
        <v>1200000</v>
      </c>
    </row>
    <row r="44" spans="1:11" x14ac:dyDescent="0.25">
      <c r="A44" s="14">
        <v>14</v>
      </c>
      <c r="B44" s="26" t="s">
        <v>54</v>
      </c>
      <c r="C44" s="27" t="s">
        <v>55</v>
      </c>
      <c r="D44" s="54">
        <v>1600000</v>
      </c>
      <c r="E44" s="29">
        <v>2</v>
      </c>
      <c r="F44" s="30">
        <f>E44*D44</f>
        <v>3200000</v>
      </c>
      <c r="G44" s="29">
        <v>12</v>
      </c>
      <c r="H44" s="30">
        <f>G44*D44</f>
        <v>19200000</v>
      </c>
      <c r="J44" s="41"/>
    </row>
    <row r="45" spans="1:11" x14ac:dyDescent="0.25">
      <c r="A45" s="14">
        <v>15</v>
      </c>
      <c r="B45" s="26" t="s">
        <v>56</v>
      </c>
      <c r="C45" s="27" t="s">
        <v>57</v>
      </c>
      <c r="D45" s="28">
        <v>100000</v>
      </c>
      <c r="E45" s="24"/>
      <c r="F45" s="25"/>
      <c r="G45" s="24"/>
      <c r="H45" s="25"/>
    </row>
    <row r="46" spans="1:11" x14ac:dyDescent="0.25">
      <c r="A46" s="50" t="s">
        <v>58</v>
      </c>
      <c r="B46" s="21" t="s">
        <v>59</v>
      </c>
      <c r="C46" s="22"/>
      <c r="D46" s="45"/>
      <c r="E46" s="24"/>
      <c r="F46" s="25">
        <f>F43+F44+F45</f>
        <v>3200000</v>
      </c>
      <c r="G46" s="24"/>
      <c r="H46" s="25">
        <f>H43+H44+H45</f>
        <v>20400000</v>
      </c>
      <c r="I46" s="55"/>
    </row>
    <row r="47" spans="1:11" ht="28.5" x14ac:dyDescent="0.25">
      <c r="A47" s="50" t="s">
        <v>60</v>
      </c>
      <c r="B47" s="21" t="s">
        <v>61</v>
      </c>
      <c r="C47" s="22"/>
      <c r="D47" s="23"/>
      <c r="E47" s="24"/>
      <c r="F47" s="25">
        <f>F42+F46</f>
        <v>5269200</v>
      </c>
      <c r="G47" s="24"/>
      <c r="H47" s="25">
        <f>H42+H46</f>
        <v>23059200</v>
      </c>
      <c r="I47" s="56"/>
      <c r="J47" s="57"/>
    </row>
    <row r="48" spans="1:11" x14ac:dyDescent="0.25">
      <c r="A48" s="50"/>
      <c r="B48" s="21"/>
      <c r="C48" s="22"/>
      <c r="D48" s="23"/>
      <c r="E48" s="24"/>
      <c r="F48" s="25"/>
      <c r="G48" s="24"/>
      <c r="H48" s="25"/>
      <c r="I48" s="56"/>
      <c r="J48" s="57"/>
    </row>
    <row r="49" spans="1:12" x14ac:dyDescent="0.25">
      <c r="A49" s="58" t="s">
        <v>62</v>
      </c>
      <c r="B49" s="59" t="s">
        <v>63</v>
      </c>
      <c r="C49" s="58"/>
      <c r="D49" s="60"/>
      <c r="E49" s="61"/>
      <c r="F49" s="62">
        <f>F31+F47+F48</f>
        <v>29909200</v>
      </c>
      <c r="G49" s="61"/>
      <c r="H49" s="62">
        <f>H31+H47</f>
        <v>200487800</v>
      </c>
      <c r="I49" s="55"/>
    </row>
    <row r="50" spans="1:12" x14ac:dyDescent="0.25">
      <c r="A50" s="58" t="s">
        <v>64</v>
      </c>
      <c r="B50" s="59" t="s">
        <v>65</v>
      </c>
      <c r="C50" s="58"/>
      <c r="D50" s="60"/>
      <c r="E50" s="61"/>
      <c r="F50" s="62">
        <f>F49*10%</f>
        <v>2990920</v>
      </c>
      <c r="G50" s="61"/>
      <c r="H50" s="62">
        <f>H49*10%</f>
        <v>20048780</v>
      </c>
      <c r="I50" s="56"/>
      <c r="J50" s="63"/>
    </row>
    <row r="51" spans="1:12" x14ac:dyDescent="0.25">
      <c r="A51" s="58" t="s">
        <v>66</v>
      </c>
      <c r="B51" s="59" t="s">
        <v>67</v>
      </c>
      <c r="C51" s="58"/>
      <c r="D51" s="64"/>
      <c r="E51" s="61"/>
      <c r="F51" s="62">
        <f>F49+F50</f>
        <v>32900120</v>
      </c>
      <c r="G51" s="61"/>
      <c r="H51" s="62">
        <f>H49+H50</f>
        <v>220536580</v>
      </c>
      <c r="I51" s="65"/>
      <c r="J51" s="57"/>
      <c r="L51" s="77"/>
    </row>
    <row r="52" spans="1:12" x14ac:dyDescent="0.25">
      <c r="A52" s="66"/>
      <c r="B52" s="67"/>
      <c r="C52" s="66"/>
      <c r="D52" s="68"/>
      <c r="E52" s="69"/>
      <c r="F52" s="70"/>
      <c r="G52" s="69"/>
      <c r="H52" s="70"/>
      <c r="I52" s="65"/>
      <c r="J52" s="57"/>
      <c r="L52" s="77"/>
    </row>
    <row r="53" spans="1:12" x14ac:dyDescent="0.25">
      <c r="A53" s="3"/>
      <c r="B53" s="7" t="s">
        <v>68</v>
      </c>
      <c r="I53" s="65"/>
      <c r="J53" s="63"/>
    </row>
    <row r="54" spans="1:12" x14ac:dyDescent="0.25">
      <c r="A54" s="3"/>
      <c r="B54" s="4" t="s">
        <v>69</v>
      </c>
      <c r="F54" s="71" t="s">
        <v>70</v>
      </c>
      <c r="G54" s="71"/>
      <c r="I54" s="65"/>
      <c r="J54" s="52"/>
    </row>
    <row r="55" spans="1:12" x14ac:dyDescent="0.25">
      <c r="A55" s="3"/>
      <c r="B55" s="4" t="s">
        <v>71</v>
      </c>
      <c r="F55" s="71" t="s">
        <v>72</v>
      </c>
      <c r="G55" s="71"/>
      <c r="J55" s="41"/>
    </row>
    <row r="56" spans="1:12" ht="30" x14ac:dyDescent="0.25">
      <c r="A56" s="3"/>
      <c r="B56" s="72" t="s">
        <v>73</v>
      </c>
      <c r="F56" s="71" t="s">
        <v>70</v>
      </c>
      <c r="G56" s="71"/>
      <c r="I56" s="41"/>
    </row>
    <row r="57" spans="1:12" x14ac:dyDescent="0.25">
      <c r="A57" s="3"/>
      <c r="B57" s="7" t="s">
        <v>74</v>
      </c>
      <c r="F57" s="3"/>
      <c r="G57" s="3"/>
      <c r="I57" s="41"/>
      <c r="J57" s="52"/>
    </row>
    <row r="58" spans="1:12" ht="15.75" x14ac:dyDescent="0.25">
      <c r="A58" s="3"/>
      <c r="B58" s="1" t="s">
        <v>75</v>
      </c>
      <c r="C58" s="1"/>
      <c r="D58" s="1"/>
      <c r="E58" s="73"/>
      <c r="F58" s="1" t="s">
        <v>76</v>
      </c>
      <c r="G58" s="1"/>
      <c r="H58" s="73"/>
      <c r="J58" s="41"/>
    </row>
    <row r="59" spans="1:12" ht="15.75" x14ac:dyDescent="0.25">
      <c r="A59" s="3"/>
      <c r="B59" s="74" t="s">
        <v>77</v>
      </c>
      <c r="C59" s="73"/>
      <c r="D59" s="73"/>
      <c r="E59" s="73"/>
      <c r="F59" s="2"/>
      <c r="G59" s="2"/>
      <c r="H59" s="75"/>
    </row>
    <row r="60" spans="1:12" ht="15.75" x14ac:dyDescent="0.25">
      <c r="A60" s="3"/>
      <c r="B60" s="73" t="s">
        <v>78</v>
      </c>
      <c r="C60" s="73"/>
      <c r="D60" s="73"/>
      <c r="E60" s="73"/>
      <c r="F60" s="1" t="s">
        <v>87</v>
      </c>
      <c r="G60" s="1"/>
      <c r="H60" s="76"/>
    </row>
    <row r="61" spans="1:12" ht="15.75" x14ac:dyDescent="0.25">
      <c r="A61" s="3"/>
      <c r="B61" s="73" t="s">
        <v>79</v>
      </c>
      <c r="C61" s="73"/>
      <c r="D61" s="73"/>
      <c r="E61" s="73"/>
      <c r="F61" s="1" t="s">
        <v>80</v>
      </c>
      <c r="G61" s="1"/>
      <c r="H61" s="73"/>
    </row>
    <row r="62" spans="1:12" x14ac:dyDescent="0.25">
      <c r="A62" s="3"/>
      <c r="H62" s="51"/>
    </row>
    <row r="63" spans="1:12" x14ac:dyDescent="0.25">
      <c r="A63" s="3"/>
      <c r="H63" s="51"/>
    </row>
  </sheetData>
  <mergeCells count="20">
    <mergeCell ref="F54:G54"/>
    <mergeCell ref="F55:G55"/>
    <mergeCell ref="F56:G56"/>
    <mergeCell ref="B58:D58"/>
    <mergeCell ref="F58:G58"/>
    <mergeCell ref="G10:H10"/>
    <mergeCell ref="A1:H1"/>
    <mergeCell ref="A2:H2"/>
    <mergeCell ref="F61:G61"/>
    <mergeCell ref="A3:H3"/>
    <mergeCell ref="B4:H4"/>
    <mergeCell ref="B6:H6"/>
    <mergeCell ref="A7:H7"/>
    <mergeCell ref="A9:H9"/>
    <mergeCell ref="A10:A11"/>
    <mergeCell ref="B10:B11"/>
    <mergeCell ref="C10:C11"/>
    <mergeCell ref="D10:D11"/>
    <mergeCell ref="E10:F10"/>
    <mergeCell ref="F60:G60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t</cp:lastModifiedBy>
  <cp:lastPrinted>2023-11-28T02:29:02Z</cp:lastPrinted>
  <dcterms:created xsi:type="dcterms:W3CDTF">2023-11-18T02:17:07Z</dcterms:created>
  <dcterms:modified xsi:type="dcterms:W3CDTF">2023-11-28T07:16:09Z</dcterms:modified>
</cp:coreProperties>
</file>