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47B21E7-8C78-4933-9D9E-5C7E2AC15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29" i="1" l="1"/>
  <c r="G28" i="1" l="1"/>
  <c r="H41" i="1"/>
  <c r="H42" i="1"/>
  <c r="H40" i="1"/>
  <c r="F41" i="1"/>
  <c r="F42" i="1"/>
  <c r="F40" i="1"/>
  <c r="H38" i="1"/>
  <c r="F38" i="1"/>
  <c r="H36" i="1"/>
  <c r="H39" i="1" s="1"/>
  <c r="F36" i="1"/>
  <c r="F39" i="1" s="1"/>
  <c r="H35" i="1"/>
  <c r="F35" i="1"/>
  <c r="H32" i="1"/>
  <c r="H33" i="1" s="1"/>
  <c r="F32" i="1"/>
  <c r="F33" i="1" s="1"/>
  <c r="H30" i="1"/>
  <c r="F30" i="1"/>
  <c r="H29" i="1"/>
  <c r="F29" i="1"/>
  <c r="H26" i="1"/>
  <c r="F26" i="1"/>
  <c r="H23" i="1"/>
  <c r="H22" i="1"/>
  <c r="H20" i="1"/>
  <c r="F20" i="1"/>
  <c r="G19" i="1"/>
  <c r="H19" i="1" s="1"/>
  <c r="F19" i="1"/>
  <c r="G17" i="1"/>
  <c r="H17" i="1" s="1"/>
  <c r="F17" i="1"/>
  <c r="H15" i="1"/>
  <c r="F15" i="1"/>
  <c r="H14" i="1"/>
  <c r="F14" i="1"/>
  <c r="H13" i="1"/>
  <c r="F13" i="1"/>
  <c r="H11" i="1"/>
  <c r="F11" i="1"/>
  <c r="F31" i="1" l="1"/>
  <c r="H31" i="1"/>
  <c r="F16" i="1"/>
  <c r="F25" i="1"/>
  <c r="H16" i="1"/>
  <c r="H25" i="1"/>
  <c r="F44" i="1" l="1"/>
  <c r="F28" i="1"/>
  <c r="F34" i="1" s="1"/>
  <c r="H44" i="1"/>
  <c r="H28" i="1"/>
  <c r="F45" i="1" l="1"/>
  <c r="F47" i="1" s="1"/>
  <c r="F48" i="1" s="1"/>
  <c r="H34" i="1"/>
  <c r="H45" i="1" s="1"/>
  <c r="H47" i="1" l="1"/>
  <c r="H48" i="1" s="1"/>
  <c r="H49" i="1" s="1"/>
  <c r="F49" i="1"/>
</calcChain>
</file>

<file path=xl/sharedStrings.xml><?xml version="1.0" encoding="utf-8"?>
<sst xmlns="http://schemas.openxmlformats.org/spreadsheetml/2006/main" count="108" uniqueCount="98">
  <si>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</si>
  <si>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</si>
  <si>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</si>
  <si>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</si>
  <si>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</si>
  <si>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</si>
  <si>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</si>
  <si>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</si>
  <si>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</si>
  <si>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</si>
  <si>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</si>
  <si>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</si>
  <si>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</si>
  <si>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х./ө</t>
  </si>
  <si>
    <t>кв.км</t>
  </si>
  <si>
    <t>х.ө</t>
  </si>
  <si>
    <t>I</t>
  </si>
  <si>
    <t>/1:50000-ны/ геологийн зураглал, ерөнхий эрлийн ажил, зүсэлт</t>
  </si>
  <si>
    <t>Эрлийн маршрут</t>
  </si>
  <si>
    <t>т.км</t>
  </si>
  <si>
    <t>Танилцах, шалган холбох маршрут</t>
  </si>
  <si>
    <t>II</t>
  </si>
  <si>
    <t xml:space="preserve">Зураглалын ажлын дүн 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</si>
  <si>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</si>
  <si>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</si>
  <si>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III</t>
  </si>
  <si>
    <t xml:space="preserve">Уулын ажлын дүн </t>
  </si>
  <si>
    <t>Ховилон сорьц</t>
  </si>
  <si>
    <t>сорьц</t>
  </si>
  <si>
    <t>Цэглэн сорьц</t>
  </si>
  <si>
    <t>IV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</si>
  <si>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</si>
  <si>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</si>
  <si>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</si>
  <si>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</si>
  <si>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V</t>
  </si>
  <si>
    <t>Хээрийн ажлын зохион байгуулалт</t>
  </si>
  <si>
    <t>%</t>
  </si>
  <si>
    <t>VI</t>
  </si>
  <si>
    <t>Анги зохион байгуулалт, буулгалтын дүн (10)</t>
  </si>
  <si>
    <t>VII</t>
  </si>
  <si>
    <t>Хээрийн ажлын дүн/II+III+IV+V+VI/</t>
  </si>
  <si>
    <t>Суурин боловсруулалт</t>
  </si>
  <si>
    <t>Тайлангийн зураг боловсруулах, хэвлэх</t>
  </si>
  <si>
    <t>лист</t>
  </si>
  <si>
    <t>VIII</t>
  </si>
  <si>
    <t>Томилолтын зардал</t>
  </si>
  <si>
    <t>IX</t>
  </si>
  <si>
    <t>X</t>
  </si>
  <si>
    <t>ӨӨРИЙН ХҮЧНИЙ ДҮН /I+VII+VIII+IX/</t>
  </si>
  <si>
    <t>Автомашины татвар: /Үйлдвэрлэлд хэрэглэх 4 машин/</t>
  </si>
  <si>
    <t>маш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</si>
  <si>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</si>
  <si>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</si>
  <si>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</si>
  <si>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</si>
  <si>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</si>
  <si>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</si>
  <si>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XI</t>
  </si>
  <si>
    <t>XII</t>
  </si>
  <si>
    <t>XIII</t>
  </si>
  <si>
    <t>ГАДНЫ БАЙГУУЛЛАГЫН ДҮН /IX+X/</t>
  </si>
  <si>
    <t>XIV</t>
  </si>
  <si>
    <t>НИЙТ АЖЛЫН ДҮН /X+XIII/</t>
  </si>
  <si>
    <t>XV</t>
  </si>
  <si>
    <t xml:space="preserve">Магадлашгүй зардал </t>
  </si>
  <si>
    <t>XVI</t>
  </si>
  <si>
    <t>Дүн /XIV+XV/</t>
  </si>
  <si>
    <t>XVII</t>
  </si>
  <si>
    <t>НӨАТ /10%/</t>
  </si>
  <si>
    <t>XVIII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</si>
  <si>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</si>
  <si>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</si>
  <si>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</si>
  <si>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</si>
  <si>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</si>
  <si>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</si>
  <si>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</si>
  <si>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</si>
  <si>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>/Р.Болд-Эрдэнэ/</t>
  </si>
  <si>
    <t>Хими:Пробир</t>
  </si>
  <si>
    <t>Өнгөт металл:Cu</t>
  </si>
  <si>
    <t xml:space="preserve">                            Ag</t>
  </si>
  <si>
    <t>2024 оны 1 дугаар сарын 1-нээс 1 дугаар сарын 31-ны өдөр хүртэл</t>
  </si>
  <si>
    <t>ҮГА-ны ГСХ-ийн даргын үүргийг түр орлон гүйцэтгэгч</t>
  </si>
  <si>
    <t xml:space="preserve">Хянасан: </t>
  </si>
  <si>
    <t xml:space="preserve">ҮГА-ны ГСХ-ийн  мэргэжилтэн                          </t>
  </si>
  <si>
    <t xml:space="preserve">/............................../ </t>
  </si>
  <si>
    <t>ҮГА-ны ТЗУХ-н УТСГХажилтан</t>
  </si>
  <si>
    <t xml:space="preserve">/Г.Цэрэндулам./ </t>
  </si>
  <si>
    <t xml:space="preserve">Бэлтгэл ажлын дүн </t>
  </si>
  <si>
    <t>Сорьцлолтын дүн  /6-7/</t>
  </si>
  <si>
    <t>Тээврийн дүн/8-10/</t>
  </si>
  <si>
    <t xml:space="preserve"> Суурин боловсруулалтын дүн  (12-13)</t>
  </si>
  <si>
    <t>Томилолтын дүн  (14)</t>
  </si>
  <si>
    <t>Бусад ажлын дүн /15-18/</t>
  </si>
  <si>
    <t>Лабораторийн дүн /19-21/</t>
  </si>
  <si>
    <t>Нягтлан бодогч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</si>
</sst>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₮_-;\-* #,##0.00_₮_-;_-* &quot;-&quot;??_₮_-;_-@_-"/>
    <numFmt numFmtId="165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164" fontId="0" fillId="2" borderId="1" xfId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5" fontId="16" fillId="2" borderId="1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" xfId="2" xr:uid="{B389EE69-A535-4E04-8773-440ACD860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L10" sqref="L10"/>
    </sheetView>
  </sheetViews>
  <sheetFormatPr defaultRowHeight="14.4" x14ac:dyDescent="0.3"/>
  <cols>
    <col min="1" max="1" width="6.109375" customWidth="1"/>
    <col min="2" max="2" width="45.109375" customWidth="1"/>
    <col min="3" max="3" width="9.44140625" bestFit="1" customWidth="1"/>
    <col min="4" max="4" width="11.5546875" bestFit="1" customWidth="1"/>
    <col min="5" max="5" width="7" customWidth="1"/>
    <col min="6" max="6" width="15.44140625" customWidth="1"/>
    <col min="7" max="7" width="9.44140625" bestFit="1" customWidth="1"/>
    <col min="8" max="8" width="17.6640625" customWidth="1"/>
    <col min="10" max="10" width="9.88671875" bestFit="1" customWidth="1"/>
    <col min="11" max="11" width="13.5546875" bestFit="1" customWidth="1"/>
    <col min="13" max="13" width="15.88671875" bestFit="1" customWidth="1"/>
  </cols>
  <sheetData>
    <row r="1" spans="1:10" ht="15.6" x14ac:dyDescent="0.3">
      <c r="A1" s="97" t="s">
        <v>0</v>
      </c>
      <c r="B1" s="97"/>
      <c r="C1" s="97"/>
      <c r="D1" s="97"/>
      <c r="E1" s="97"/>
      <c r="F1" s="97"/>
      <c r="G1" s="97"/>
      <c r="H1" s="97"/>
    </row>
    <row r="2" spans="1:10" ht="15.6" x14ac:dyDescent="0.3">
      <c r="A2" s="97" t="s">
        <v>1</v>
      </c>
      <c r="B2" s="97"/>
      <c r="C2" s="97"/>
      <c r="D2" s="97"/>
      <c r="E2" s="97"/>
      <c r="F2" s="97"/>
      <c r="G2" s="97"/>
      <c r="H2" s="97"/>
    </row>
    <row r="3" spans="1:10" ht="15.6" x14ac:dyDescent="0.3">
      <c r="A3" s="1"/>
      <c r="B3" s="1"/>
      <c r="C3" s="1"/>
      <c r="D3" s="1"/>
      <c r="E3" s="1"/>
      <c r="F3" s="1"/>
      <c r="G3" s="1"/>
      <c r="H3" s="1"/>
    </row>
    <row r="4" spans="1:10" x14ac:dyDescent="0.3">
      <c r="A4" s="98" t="s">
        <v>2</v>
      </c>
      <c r="B4" s="98"/>
      <c r="C4" s="98"/>
      <c r="D4" s="98"/>
      <c r="E4" s="98"/>
      <c r="F4" s="98"/>
      <c r="G4" s="98"/>
      <c r="H4" s="98"/>
    </row>
    <row r="5" spans="1:10" ht="15.6" x14ac:dyDescent="0.3">
      <c r="A5" s="1"/>
      <c r="B5" s="1"/>
      <c r="C5" s="1"/>
      <c r="D5" s="1"/>
      <c r="E5" s="1"/>
      <c r="F5" s="1"/>
      <c r="G5" s="1"/>
      <c r="H5" s="1"/>
    </row>
    <row r="6" spans="1:10" ht="15.6" x14ac:dyDescent="0.3">
      <c r="A6" s="97" t="s">
        <v>83</v>
      </c>
      <c r="B6" s="97"/>
      <c r="C6" s="97"/>
      <c r="D6" s="97"/>
      <c r="E6" s="97"/>
      <c r="F6" s="97"/>
      <c r="G6" s="97"/>
      <c r="H6" s="97"/>
    </row>
    <row r="7" spans="1:10" ht="19.8" customHeight="1" x14ac:dyDescent="0.3">
      <c r="A7" s="99" t="s">
        <v>3</v>
      </c>
      <c r="B7" s="99"/>
      <c r="C7" s="99"/>
      <c r="D7" s="99"/>
      <c r="E7" s="99"/>
      <c r="F7" s="99"/>
      <c r="G7" s="99"/>
      <c r="H7" s="99"/>
    </row>
    <row r="8" spans="1:10" ht="27" customHeight="1" x14ac:dyDescent="0.3">
      <c r="A8" s="100" t="s">
        <v>4</v>
      </c>
      <c r="B8" s="100" t="s">
        <v>5</v>
      </c>
      <c r="C8" s="101" t="s">
        <v>6</v>
      </c>
      <c r="D8" s="101" t="s">
        <v>7</v>
      </c>
      <c r="E8" s="96" t="s">
        <v>8</v>
      </c>
      <c r="F8" s="96"/>
      <c r="G8" s="96" t="s">
        <v>9</v>
      </c>
      <c r="H8" s="96"/>
    </row>
    <row r="9" spans="1:10" ht="24.6" customHeight="1" x14ac:dyDescent="0.3">
      <c r="A9" s="100"/>
      <c r="B9" s="100"/>
      <c r="C9" s="102"/>
      <c r="D9" s="102"/>
      <c r="E9" s="2" t="s">
        <v>10</v>
      </c>
      <c r="F9" s="2" t="s">
        <v>11</v>
      </c>
      <c r="G9" s="2" t="s">
        <v>10</v>
      </c>
      <c r="H9" s="2" t="s">
        <v>11</v>
      </c>
    </row>
    <row r="10" spans="1:10" x14ac:dyDescent="0.3">
      <c r="A10" s="2">
        <v>0</v>
      </c>
      <c r="B10" s="2">
        <v>1</v>
      </c>
      <c r="C10" s="3">
        <v>2</v>
      </c>
      <c r="D10" s="3">
        <v>3</v>
      </c>
      <c r="E10" s="2">
        <v>4</v>
      </c>
      <c r="F10" s="2">
        <v>5</v>
      </c>
      <c r="G10" s="2">
        <v>6</v>
      </c>
      <c r="H10" s="2">
        <v>7</v>
      </c>
    </row>
    <row r="11" spans="1:10" ht="15" x14ac:dyDescent="0.3">
      <c r="A11" s="4">
        <v>1</v>
      </c>
      <c r="B11" s="5" t="s">
        <v>12</v>
      </c>
      <c r="C11" s="6" t="s">
        <v>13</v>
      </c>
      <c r="D11" s="7">
        <v>38500</v>
      </c>
      <c r="E11" s="8"/>
      <c r="F11" s="9">
        <f>E11*D11</f>
        <v>0</v>
      </c>
      <c r="G11" s="10"/>
      <c r="H11" s="9">
        <f>G11*D11</f>
        <v>0</v>
      </c>
    </row>
    <row r="12" spans="1:10" ht="15.6" x14ac:dyDescent="0.3">
      <c r="A12" s="11" t="s">
        <v>16</v>
      </c>
      <c r="B12" s="12" t="s">
        <v>90</v>
      </c>
      <c r="C12" s="13"/>
      <c r="D12" s="14"/>
      <c r="E12" s="15"/>
      <c r="F12" s="16">
        <v>0</v>
      </c>
      <c r="G12" s="10"/>
      <c r="H12" s="16">
        <v>0</v>
      </c>
    </row>
    <row r="13" spans="1:10" ht="15" customHeight="1" x14ac:dyDescent="0.3">
      <c r="A13" s="4">
        <v>2</v>
      </c>
      <c r="B13" s="17" t="s">
        <v>17</v>
      </c>
      <c r="C13" s="18" t="s">
        <v>14</v>
      </c>
      <c r="D13" s="7">
        <v>46000</v>
      </c>
      <c r="E13" s="19"/>
      <c r="F13" s="20">
        <f>E13*D13</f>
        <v>0</v>
      </c>
      <c r="G13" s="10"/>
      <c r="H13" s="20">
        <f>G13*D13</f>
        <v>0</v>
      </c>
    </row>
    <row r="14" spans="1:10" ht="19.5" customHeight="1" x14ac:dyDescent="0.3">
      <c r="A14" s="4">
        <v>3</v>
      </c>
      <c r="B14" s="17" t="s">
        <v>18</v>
      </c>
      <c r="C14" s="21" t="s">
        <v>19</v>
      </c>
      <c r="D14" s="7">
        <v>44500</v>
      </c>
      <c r="E14" s="19"/>
      <c r="F14" s="20">
        <f>E14*D14</f>
        <v>0</v>
      </c>
      <c r="G14" s="10"/>
      <c r="H14" s="20">
        <f>G14*D14</f>
        <v>0</v>
      </c>
    </row>
    <row r="15" spans="1:10" ht="15" x14ac:dyDescent="0.3">
      <c r="A15" s="4">
        <v>4</v>
      </c>
      <c r="B15" s="5" t="s">
        <v>20</v>
      </c>
      <c r="C15" s="21" t="s">
        <v>19</v>
      </c>
      <c r="D15" s="7">
        <v>44500</v>
      </c>
      <c r="E15" s="19"/>
      <c r="F15" s="20">
        <f>E15*D15</f>
        <v>0</v>
      </c>
      <c r="G15" s="10"/>
      <c r="H15" s="20">
        <f>G15*D15</f>
        <v>0</v>
      </c>
    </row>
    <row r="16" spans="1:10" ht="15.6" x14ac:dyDescent="0.3">
      <c r="A16" s="22" t="s">
        <v>21</v>
      </c>
      <c r="B16" s="12" t="s">
        <v>22</v>
      </c>
      <c r="C16" s="6"/>
      <c r="D16" s="23"/>
      <c r="E16" s="15"/>
      <c r="F16" s="16">
        <f>SUM(F13:F15)</f>
        <v>0</v>
      </c>
      <c r="G16" s="10"/>
      <c r="H16" s="16">
        <f>SUM(H13:H15)</f>
        <v>0</v>
      </c>
      <c r="J16" s="92"/>
    </row>
    <row r="17" spans="1:11" ht="13.5" customHeight="1" x14ac:dyDescent="0.3">
      <c r="A17" s="4">
        <v>5</v>
      </c>
      <c r="B17" s="24" t="s">
        <v>23</v>
      </c>
      <c r="C17" s="6" t="s">
        <v>24</v>
      </c>
      <c r="D17" s="7">
        <v>44700</v>
      </c>
      <c r="E17" s="19"/>
      <c r="F17" s="20">
        <f>E17*D17</f>
        <v>0</v>
      </c>
      <c r="G17" s="10">
        <f t="shared" ref="G17" si="0">E17</f>
        <v>0</v>
      </c>
      <c r="H17" s="20">
        <f>G17*D17</f>
        <v>0</v>
      </c>
    </row>
    <row r="18" spans="1:11" ht="17.25" customHeight="1" x14ac:dyDescent="0.3">
      <c r="A18" s="25" t="s">
        <v>25</v>
      </c>
      <c r="B18" s="26" t="s">
        <v>26</v>
      </c>
      <c r="C18" s="6"/>
      <c r="D18" s="7"/>
      <c r="E18" s="19"/>
      <c r="F18" s="15">
        <v>0</v>
      </c>
      <c r="G18" s="19"/>
      <c r="H18" s="15">
        <v>0</v>
      </c>
    </row>
    <row r="19" spans="1:11" ht="18.75" customHeight="1" x14ac:dyDescent="0.3">
      <c r="A19" s="4">
        <v>6</v>
      </c>
      <c r="B19" s="27" t="s">
        <v>27</v>
      </c>
      <c r="C19" s="6" t="s">
        <v>28</v>
      </c>
      <c r="D19" s="7">
        <v>25200</v>
      </c>
      <c r="E19" s="19"/>
      <c r="F19" s="20">
        <f t="shared" ref="F19" si="1">E19*D19</f>
        <v>0</v>
      </c>
      <c r="G19" s="19">
        <f t="shared" ref="G19" si="2">E19</f>
        <v>0</v>
      </c>
      <c r="H19" s="20">
        <f t="shared" ref="H19" si="3">G19*D19</f>
        <v>0</v>
      </c>
    </row>
    <row r="20" spans="1:11" ht="15" customHeight="1" x14ac:dyDescent="0.3">
      <c r="A20" s="4">
        <v>7</v>
      </c>
      <c r="B20" s="27" t="s">
        <v>29</v>
      </c>
      <c r="C20" s="6" t="s">
        <v>28</v>
      </c>
      <c r="D20" s="7">
        <v>11900</v>
      </c>
      <c r="E20" s="19"/>
      <c r="F20" s="20">
        <f>E20*D20</f>
        <v>0</v>
      </c>
      <c r="G20" s="19"/>
      <c r="H20" s="20">
        <f>G20*D20</f>
        <v>0</v>
      </c>
    </row>
    <row r="21" spans="1:11" ht="15.6" x14ac:dyDescent="0.3">
      <c r="A21" s="22" t="s">
        <v>30</v>
      </c>
      <c r="B21" s="28" t="s">
        <v>91</v>
      </c>
      <c r="C21" s="6"/>
      <c r="D21" s="7"/>
      <c r="E21" s="15"/>
      <c r="F21" s="16">
        <v>0</v>
      </c>
      <c r="G21" s="15"/>
      <c r="H21" s="16">
        <v>0</v>
      </c>
      <c r="K21" s="92"/>
    </row>
    <row r="22" spans="1:11" ht="15" x14ac:dyDescent="0.3">
      <c r="A22" s="4">
        <v>8</v>
      </c>
      <c r="B22" s="29" t="s">
        <v>31</v>
      </c>
      <c r="C22" s="6" t="s">
        <v>32</v>
      </c>
      <c r="D22" s="7">
        <v>2000</v>
      </c>
      <c r="E22" s="19"/>
      <c r="F22" s="30"/>
      <c r="G22" s="31"/>
      <c r="H22" s="32">
        <f>G22*D22</f>
        <v>0</v>
      </c>
    </row>
    <row r="23" spans="1:11" ht="15" x14ac:dyDescent="0.3">
      <c r="A23" s="4">
        <v>9</v>
      </c>
      <c r="B23" s="5" t="s">
        <v>33</v>
      </c>
      <c r="C23" s="6" t="s">
        <v>32</v>
      </c>
      <c r="D23" s="7">
        <v>2000</v>
      </c>
      <c r="E23" s="19"/>
      <c r="F23" s="33"/>
      <c r="G23" s="31"/>
      <c r="H23" s="32">
        <f>G23*D23</f>
        <v>0</v>
      </c>
    </row>
    <row r="24" spans="1:11" ht="15" x14ac:dyDescent="0.3">
      <c r="A24" s="4">
        <v>10</v>
      </c>
      <c r="B24" s="5" t="s">
        <v>34</v>
      </c>
      <c r="C24" s="6" t="s">
        <v>32</v>
      </c>
      <c r="D24" s="7">
        <v>2450</v>
      </c>
      <c r="E24" s="19"/>
      <c r="F24" s="32"/>
      <c r="G24" s="31"/>
      <c r="H24" s="32"/>
    </row>
    <row r="25" spans="1:11" ht="15.6" x14ac:dyDescent="0.3">
      <c r="A25" s="22" t="s">
        <v>35</v>
      </c>
      <c r="B25" s="12" t="s">
        <v>92</v>
      </c>
      <c r="C25" s="6"/>
      <c r="D25" s="34"/>
      <c r="E25" s="15"/>
      <c r="F25" s="16">
        <f>F24+F23+F22</f>
        <v>0</v>
      </c>
      <c r="G25" s="15"/>
      <c r="H25" s="35">
        <f>H24+H23+H22</f>
        <v>0</v>
      </c>
    </row>
    <row r="26" spans="1:11" ht="15" x14ac:dyDescent="0.3">
      <c r="A26" s="4">
        <v>11</v>
      </c>
      <c r="B26" s="36" t="s">
        <v>36</v>
      </c>
      <c r="C26" s="37" t="s">
        <v>37</v>
      </c>
      <c r="D26" s="38">
        <v>155000</v>
      </c>
      <c r="E26" s="39"/>
      <c r="F26" s="33">
        <f>E26*D26</f>
        <v>0</v>
      </c>
      <c r="G26" s="31"/>
      <c r="H26" s="33">
        <f>G26*D26</f>
        <v>0</v>
      </c>
    </row>
    <row r="27" spans="1:11" ht="15.75" customHeight="1" x14ac:dyDescent="0.3">
      <c r="A27" s="22" t="s">
        <v>38</v>
      </c>
      <c r="B27" s="40" t="s">
        <v>39</v>
      </c>
      <c r="C27" s="37"/>
      <c r="D27" s="38"/>
      <c r="E27" s="39"/>
      <c r="F27" s="16"/>
      <c r="G27" s="31"/>
      <c r="H27" s="16">
        <v>0</v>
      </c>
    </row>
    <row r="28" spans="1:11" ht="19.2" customHeight="1" x14ac:dyDescent="0.3">
      <c r="A28" s="22" t="s">
        <v>40</v>
      </c>
      <c r="B28" s="12" t="s">
        <v>41</v>
      </c>
      <c r="C28" s="6"/>
      <c r="D28" s="7"/>
      <c r="E28" s="19"/>
      <c r="F28" s="16">
        <f>F16+F18+F25+F21+F27</f>
        <v>0</v>
      </c>
      <c r="G28" s="16">
        <f>G16+G18+G25+G21+G27</f>
        <v>0</v>
      </c>
      <c r="H28" s="16">
        <f>H16+H18+H25+H21+H27</f>
        <v>0</v>
      </c>
      <c r="K28" s="92"/>
    </row>
    <row r="29" spans="1:11" ht="15" x14ac:dyDescent="0.3">
      <c r="A29" s="4">
        <v>12</v>
      </c>
      <c r="B29" s="41" t="s">
        <v>42</v>
      </c>
      <c r="C29" s="6" t="s">
        <v>15</v>
      </c>
      <c r="D29" s="42">
        <v>48200</v>
      </c>
      <c r="E29" s="19">
        <v>215</v>
      </c>
      <c r="F29" s="20">
        <f>E29*D29</f>
        <v>10363000</v>
      </c>
      <c r="G29" s="19">
        <f>E29</f>
        <v>215</v>
      </c>
      <c r="H29" s="20">
        <f>G29*D29</f>
        <v>10363000</v>
      </c>
    </row>
    <row r="30" spans="1:11" ht="15" x14ac:dyDescent="0.3">
      <c r="A30" s="4">
        <v>13</v>
      </c>
      <c r="B30" s="41" t="s">
        <v>43</v>
      </c>
      <c r="C30" s="6" t="s">
        <v>44</v>
      </c>
      <c r="D30" s="42">
        <v>32500</v>
      </c>
      <c r="E30" s="15"/>
      <c r="F30" s="20">
        <f>E30*D30</f>
        <v>0</v>
      </c>
      <c r="G30" s="15"/>
      <c r="H30" s="20">
        <f>G30*D30</f>
        <v>0</v>
      </c>
    </row>
    <row r="31" spans="1:11" ht="15.6" x14ac:dyDescent="0.3">
      <c r="A31" s="22" t="s">
        <v>45</v>
      </c>
      <c r="B31" s="12" t="s">
        <v>93</v>
      </c>
      <c r="C31" s="6"/>
      <c r="D31" s="42"/>
      <c r="E31" s="15"/>
      <c r="F31" s="16">
        <f>F29+F30</f>
        <v>10363000</v>
      </c>
      <c r="G31" s="15"/>
      <c r="H31" s="16">
        <f>H29+H30</f>
        <v>10363000</v>
      </c>
    </row>
    <row r="32" spans="1:11" ht="15" x14ac:dyDescent="0.3">
      <c r="A32" s="4">
        <v>14</v>
      </c>
      <c r="B32" s="41" t="s">
        <v>46</v>
      </c>
      <c r="C32" s="6" t="s">
        <v>15</v>
      </c>
      <c r="D32" s="42">
        <v>14500</v>
      </c>
      <c r="E32" s="31"/>
      <c r="F32" s="33">
        <f>E32*D32</f>
        <v>0</v>
      </c>
      <c r="G32" s="31"/>
      <c r="H32" s="20">
        <f>G32*D32</f>
        <v>0</v>
      </c>
    </row>
    <row r="33" spans="1:13" ht="15.6" x14ac:dyDescent="0.3">
      <c r="A33" s="22" t="s">
        <v>47</v>
      </c>
      <c r="B33" s="43" t="s">
        <v>94</v>
      </c>
      <c r="C33" s="6"/>
      <c r="D33" s="42"/>
      <c r="E33" s="31"/>
      <c r="F33" s="16">
        <f>F32</f>
        <v>0</v>
      </c>
      <c r="G33" s="15"/>
      <c r="H33" s="16">
        <f>H32</f>
        <v>0</v>
      </c>
    </row>
    <row r="34" spans="1:13" ht="15.6" x14ac:dyDescent="0.3">
      <c r="A34" s="25" t="s">
        <v>48</v>
      </c>
      <c r="B34" s="44" t="s">
        <v>49</v>
      </c>
      <c r="C34" s="45"/>
      <c r="D34" s="46"/>
      <c r="E34" s="47"/>
      <c r="F34" s="48">
        <f>F12+F28+F33+F31</f>
        <v>10363000</v>
      </c>
      <c r="G34" s="49"/>
      <c r="H34" s="48">
        <f>H33+H31+H28+H12</f>
        <v>10363000</v>
      </c>
      <c r="K34" s="92"/>
      <c r="M34" s="94"/>
    </row>
    <row r="35" spans="1:13" ht="22.8" customHeight="1" x14ac:dyDescent="0.3">
      <c r="A35" s="4">
        <v>15</v>
      </c>
      <c r="B35" s="50" t="s">
        <v>50</v>
      </c>
      <c r="C35" s="6" t="s">
        <v>51</v>
      </c>
      <c r="D35" s="7">
        <v>180000</v>
      </c>
      <c r="E35" s="31"/>
      <c r="F35" s="51">
        <f>E35*D35</f>
        <v>0</v>
      </c>
      <c r="G35" s="31"/>
      <c r="H35" s="52">
        <f>G35*D35</f>
        <v>0</v>
      </c>
    </row>
    <row r="36" spans="1:13" ht="16.2" customHeight="1" x14ac:dyDescent="0.3">
      <c r="A36" s="4">
        <v>16</v>
      </c>
      <c r="B36" s="53" t="s">
        <v>52</v>
      </c>
      <c r="C36" s="54" t="s">
        <v>53</v>
      </c>
      <c r="D36" s="55">
        <v>1950000</v>
      </c>
      <c r="E36" s="31">
        <v>1</v>
      </c>
      <c r="F36" s="51">
        <f t="shared" ref="F36" si="4">E36*D36</f>
        <v>1950000</v>
      </c>
      <c r="G36" s="31">
        <v>1</v>
      </c>
      <c r="H36" s="52">
        <f t="shared" ref="H36" si="5">G36*D36</f>
        <v>1950000</v>
      </c>
    </row>
    <row r="37" spans="1:13" ht="20.399999999999999" customHeight="1" x14ac:dyDescent="0.3">
      <c r="A37" s="4">
        <v>17</v>
      </c>
      <c r="B37" s="53" t="s">
        <v>54</v>
      </c>
      <c r="C37" s="56" t="s">
        <v>55</v>
      </c>
      <c r="D37" s="7">
        <v>300000</v>
      </c>
      <c r="E37" s="19"/>
      <c r="F37" s="52">
        <v>0</v>
      </c>
      <c r="G37" s="19"/>
      <c r="H37" s="52">
        <v>0</v>
      </c>
    </row>
    <row r="38" spans="1:13" ht="15" x14ac:dyDescent="0.3">
      <c r="A38" s="4">
        <v>18</v>
      </c>
      <c r="B38" s="57" t="s">
        <v>56</v>
      </c>
      <c r="C38" s="56" t="s">
        <v>57</v>
      </c>
      <c r="D38" s="7">
        <v>200000</v>
      </c>
      <c r="E38" s="19"/>
      <c r="F38" s="52">
        <f>E38*D38</f>
        <v>0</v>
      </c>
      <c r="G38" s="19"/>
      <c r="H38" s="52">
        <f>G38*D38</f>
        <v>0</v>
      </c>
    </row>
    <row r="39" spans="1:13" ht="15.6" x14ac:dyDescent="0.3">
      <c r="A39" s="58" t="s">
        <v>58</v>
      </c>
      <c r="B39" s="59" t="s">
        <v>95</v>
      </c>
      <c r="C39" s="56"/>
      <c r="D39" s="7"/>
      <c r="E39" s="19"/>
      <c r="F39" s="16">
        <f>F36</f>
        <v>1950000</v>
      </c>
      <c r="G39" s="15"/>
      <c r="H39" s="16">
        <f>H36</f>
        <v>1950000</v>
      </c>
    </row>
    <row r="40" spans="1:13" ht="15" x14ac:dyDescent="0.3">
      <c r="A40" s="60">
        <v>19</v>
      </c>
      <c r="B40" s="89" t="s">
        <v>80</v>
      </c>
      <c r="C40" s="56" t="s">
        <v>28</v>
      </c>
      <c r="D40" s="7">
        <v>22500</v>
      </c>
      <c r="E40" s="19"/>
      <c r="F40" s="90">
        <f>D40*E40</f>
        <v>0</v>
      </c>
      <c r="G40" s="91"/>
      <c r="H40" s="90">
        <f>D40*G40</f>
        <v>0</v>
      </c>
    </row>
    <row r="41" spans="1:13" ht="15.6" x14ac:dyDescent="0.3">
      <c r="A41" s="60">
        <v>20</v>
      </c>
      <c r="B41" s="88" t="s">
        <v>81</v>
      </c>
      <c r="C41" s="87" t="s">
        <v>28</v>
      </c>
      <c r="D41" s="85">
        <v>9000</v>
      </c>
      <c r="E41" s="86"/>
      <c r="F41" s="90">
        <f t="shared" ref="F41:F42" si="6">D41*E41</f>
        <v>0</v>
      </c>
      <c r="G41" s="91"/>
      <c r="H41" s="90">
        <f t="shared" ref="H41:H42" si="7">D41*G41</f>
        <v>0</v>
      </c>
    </row>
    <row r="42" spans="1:13" ht="15.6" x14ac:dyDescent="0.3">
      <c r="A42" s="60">
        <v>21</v>
      </c>
      <c r="B42" s="88" t="s">
        <v>82</v>
      </c>
      <c r="C42" s="87" t="s">
        <v>28</v>
      </c>
      <c r="D42" s="85">
        <v>9000</v>
      </c>
      <c r="E42" s="86"/>
      <c r="F42" s="90">
        <f t="shared" si="6"/>
        <v>0</v>
      </c>
      <c r="G42" s="91"/>
      <c r="H42" s="90">
        <f t="shared" si="7"/>
        <v>0</v>
      </c>
    </row>
    <row r="43" spans="1:13" ht="18.75" customHeight="1" x14ac:dyDescent="0.3">
      <c r="A43" s="61" t="s">
        <v>59</v>
      </c>
      <c r="B43" s="62" t="s">
        <v>96</v>
      </c>
      <c r="C43" s="63"/>
      <c r="D43" s="64"/>
      <c r="E43" s="15"/>
      <c r="F43" s="16">
        <v>0</v>
      </c>
      <c r="G43" s="16"/>
      <c r="H43" s="16">
        <v>0</v>
      </c>
      <c r="K43" s="92"/>
      <c r="M43" s="94"/>
    </row>
    <row r="44" spans="1:13" ht="22.2" customHeight="1" x14ac:dyDescent="0.3">
      <c r="A44" s="61" t="s">
        <v>60</v>
      </c>
      <c r="B44" s="44" t="s">
        <v>61</v>
      </c>
      <c r="C44" s="61"/>
      <c r="D44" s="65"/>
      <c r="E44" s="66"/>
      <c r="F44" s="115">
        <f>F43+F39</f>
        <v>1950000</v>
      </c>
      <c r="G44" s="67"/>
      <c r="H44" s="115">
        <f>H43+H39</f>
        <v>1950000</v>
      </c>
      <c r="K44" s="93"/>
      <c r="M44" s="95"/>
    </row>
    <row r="45" spans="1:13" ht="19.8" customHeight="1" x14ac:dyDescent="0.3">
      <c r="A45" s="61" t="s">
        <v>62</v>
      </c>
      <c r="B45" s="68" t="s">
        <v>63</v>
      </c>
      <c r="C45" s="61"/>
      <c r="D45" s="65"/>
      <c r="E45" s="66"/>
      <c r="F45" s="115">
        <f>F44+F34</f>
        <v>12313000</v>
      </c>
      <c r="G45" s="67"/>
      <c r="H45" s="115">
        <f>H44+H34</f>
        <v>12313000</v>
      </c>
    </row>
    <row r="46" spans="1:13" ht="15.6" x14ac:dyDescent="0.3">
      <c r="A46" s="69" t="s">
        <v>64</v>
      </c>
      <c r="B46" s="70" t="s">
        <v>65</v>
      </c>
      <c r="C46" s="71"/>
      <c r="D46" s="72"/>
      <c r="E46" s="73"/>
      <c r="F46" s="74"/>
      <c r="G46" s="75"/>
      <c r="H46" s="108"/>
      <c r="M46" s="95"/>
    </row>
    <row r="47" spans="1:13" ht="16.2" customHeight="1" x14ac:dyDescent="0.3">
      <c r="A47" s="69" t="s">
        <v>66</v>
      </c>
      <c r="B47" s="44" t="s">
        <v>67</v>
      </c>
      <c r="C47" s="76"/>
      <c r="D47" s="65"/>
      <c r="E47" s="66"/>
      <c r="F47" s="115">
        <f>F46+F45</f>
        <v>12313000</v>
      </c>
      <c r="G47" s="77"/>
      <c r="H47" s="115">
        <f>H45+H46</f>
        <v>12313000</v>
      </c>
    </row>
    <row r="48" spans="1:13" ht="21.75" customHeight="1" x14ac:dyDescent="0.3">
      <c r="A48" s="69" t="s">
        <v>68</v>
      </c>
      <c r="B48" s="68" t="s">
        <v>69</v>
      </c>
      <c r="C48" s="78"/>
      <c r="D48" s="65"/>
      <c r="E48" s="66"/>
      <c r="F48" s="116">
        <f>F47*10%</f>
        <v>1231300</v>
      </c>
      <c r="G48" s="77"/>
      <c r="H48" s="116">
        <f>H47*10%</f>
        <v>1231300</v>
      </c>
    </row>
    <row r="49" spans="1:8" ht="15.6" x14ac:dyDescent="0.3">
      <c r="A49" s="69" t="s">
        <v>70</v>
      </c>
      <c r="B49" s="44" t="s">
        <v>71</v>
      </c>
      <c r="C49" s="61"/>
      <c r="D49" s="65"/>
      <c r="E49" s="66"/>
      <c r="F49" s="115">
        <f>F47+F48</f>
        <v>13544300</v>
      </c>
      <c r="G49" s="77"/>
      <c r="H49" s="116">
        <f>H47+H48</f>
        <v>13544300</v>
      </c>
    </row>
    <row r="50" spans="1:8" ht="17.25" customHeight="1" x14ac:dyDescent="0.3">
      <c r="A50" s="79"/>
      <c r="B50" s="80" t="s">
        <v>72</v>
      </c>
      <c r="C50" s="104"/>
      <c r="D50" s="104"/>
      <c r="E50" s="104"/>
      <c r="F50" s="104"/>
      <c r="G50" s="104"/>
      <c r="H50" s="82"/>
    </row>
    <row r="51" spans="1:8" x14ac:dyDescent="0.3">
      <c r="A51" s="79"/>
      <c r="B51" s="104" t="s">
        <v>73</v>
      </c>
      <c r="C51" s="104"/>
      <c r="D51" s="104"/>
      <c r="E51" s="104"/>
      <c r="F51" s="112" t="s">
        <v>74</v>
      </c>
      <c r="G51" s="112"/>
      <c r="H51" s="82"/>
    </row>
    <row r="52" spans="1:8" x14ac:dyDescent="0.3">
      <c r="A52" s="79"/>
      <c r="B52" s="113" t="s">
        <v>75</v>
      </c>
      <c r="C52" s="104"/>
      <c r="D52" s="104"/>
      <c r="E52" s="104"/>
      <c r="F52" s="112" t="s">
        <v>76</v>
      </c>
      <c r="G52" s="112"/>
      <c r="H52" s="82"/>
    </row>
    <row r="53" spans="1:8" x14ac:dyDescent="0.3">
      <c r="A53" s="79"/>
      <c r="B53" s="114" t="s">
        <v>97</v>
      </c>
      <c r="C53" s="104"/>
      <c r="D53" s="104"/>
      <c r="E53" s="104"/>
      <c r="F53" s="112" t="s">
        <v>77</v>
      </c>
      <c r="G53" s="112"/>
      <c r="H53" s="82"/>
    </row>
    <row r="54" spans="1:8" x14ac:dyDescent="0.3">
      <c r="A54" s="79"/>
      <c r="B54" s="107" t="s">
        <v>78</v>
      </c>
      <c r="C54" s="105"/>
      <c r="D54" s="105"/>
      <c r="E54" s="105"/>
      <c r="F54" s="106"/>
      <c r="G54" s="106"/>
      <c r="H54" s="82"/>
    </row>
    <row r="55" spans="1:8" ht="15.6" x14ac:dyDescent="0.3">
      <c r="A55" s="79"/>
      <c r="B55" s="103" t="s">
        <v>84</v>
      </c>
      <c r="C55" s="103"/>
      <c r="D55" s="103"/>
      <c r="E55" s="109"/>
      <c r="F55" s="103" t="s">
        <v>79</v>
      </c>
      <c r="G55" s="103"/>
      <c r="H55" s="82"/>
    </row>
    <row r="56" spans="1:8" ht="15.6" x14ac:dyDescent="0.3">
      <c r="A56" s="79"/>
      <c r="B56" s="110" t="s">
        <v>85</v>
      </c>
      <c r="C56" s="109"/>
      <c r="D56" s="109"/>
      <c r="E56" s="109"/>
      <c r="F56" s="111"/>
      <c r="G56" s="111"/>
      <c r="H56" s="82"/>
    </row>
    <row r="57" spans="1:8" ht="15.6" x14ac:dyDescent="0.3">
      <c r="A57" s="79"/>
      <c r="B57" s="109" t="s">
        <v>86</v>
      </c>
      <c r="C57" s="109"/>
      <c r="D57" s="109"/>
      <c r="E57" s="109"/>
      <c r="F57" s="103" t="s">
        <v>87</v>
      </c>
      <c r="G57" s="103"/>
      <c r="H57" s="82"/>
    </row>
    <row r="58" spans="1:8" ht="15.6" x14ac:dyDescent="0.3">
      <c r="A58" s="79"/>
      <c r="B58" s="109" t="s">
        <v>88</v>
      </c>
      <c r="C58" s="109"/>
      <c r="D58" s="109"/>
      <c r="E58" s="109"/>
      <c r="F58" s="103" t="s">
        <v>89</v>
      </c>
      <c r="G58" s="103"/>
      <c r="H58" s="81"/>
    </row>
    <row r="59" spans="1:8" x14ac:dyDescent="0.3">
      <c r="A59" s="79"/>
      <c r="B59" s="83"/>
      <c r="C59" s="81"/>
      <c r="D59" s="81"/>
      <c r="E59" s="84"/>
      <c r="F59" s="84"/>
      <c r="G59" s="83"/>
      <c r="H59" s="81"/>
    </row>
    <row r="62" spans="1:8" ht="15.6" x14ac:dyDescent="0.3">
      <c r="A62" s="1"/>
      <c r="B62" s="1"/>
      <c r="C62" s="1"/>
      <c r="D62" s="1"/>
      <c r="E62" s="1"/>
      <c r="F62" s="1"/>
      <c r="G62" s="1"/>
      <c r="H62" s="1"/>
    </row>
  </sheetData>
  <mergeCells count="18">
    <mergeCell ref="B55:D55"/>
    <mergeCell ref="F55:G55"/>
    <mergeCell ref="F58:G58"/>
    <mergeCell ref="F57:G57"/>
    <mergeCell ref="F51:G51"/>
    <mergeCell ref="G8:H8"/>
    <mergeCell ref="F52:G52"/>
    <mergeCell ref="F53:G53"/>
    <mergeCell ref="A1:H1"/>
    <mergeCell ref="A2:H2"/>
    <mergeCell ref="A4:H4"/>
    <mergeCell ref="A6:H6"/>
    <mergeCell ref="A7:H7"/>
    <mergeCell ref="A8:A9"/>
    <mergeCell ref="B8:B9"/>
    <mergeCell ref="C8:C9"/>
    <mergeCell ref="D8:D9"/>
    <mergeCell ref="E8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DELL</cp:lastModifiedBy>
  <cp:lastPrinted>2024-01-29T04:18:43Z</cp:lastPrinted>
  <dcterms:created xsi:type="dcterms:W3CDTF">2023-11-20T10:11:41Z</dcterms:created>
  <dcterms:modified xsi:type="dcterms:W3CDTF">2024-01-29T04:23:12Z</dcterms:modified>
</cp:coreProperties>
</file>