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0 onii tusviin todotgol\YAU-50\"/>
    </mc:Choice>
  </mc:AlternateContent>
  <bookViews>
    <workbookView xWindow="-108" yWindow="-108" windowWidth="23256" windowHeight="12576"/>
  </bookViews>
  <sheets>
    <sheet name="202402" sheetId="2" r:id="rId1"/>
  </sheets>
  <definedNames>
    <definedName name="_xlnm.Print_Area" localSheetId="0">'202402'!$A$1:$I$108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" l="1"/>
  <c r="G40" i="2"/>
  <c r="G90" i="2" l="1"/>
  <c r="G89" i="2"/>
  <c r="G88" i="2"/>
  <c r="G87" i="2"/>
  <c r="G86" i="2"/>
  <c r="G85" i="2"/>
  <c r="G81" i="2"/>
  <c r="G82" i="2"/>
  <c r="G33" i="2" l="1"/>
  <c r="G29" i="2"/>
  <c r="G11" i="2" l="1"/>
  <c r="G51" i="2" l="1"/>
  <c r="G52" i="2"/>
  <c r="G53" i="2"/>
  <c r="G50" i="2"/>
  <c r="G55" i="2"/>
  <c r="G28" i="2"/>
  <c r="G36" i="2" s="1"/>
  <c r="I23" i="2"/>
  <c r="I25" i="2" s="1"/>
  <c r="G17" i="2"/>
  <c r="G16" i="2"/>
  <c r="G19" i="2"/>
  <c r="G12" i="2"/>
  <c r="G20" i="2" l="1"/>
  <c r="G91" i="2"/>
  <c r="I36" i="2"/>
  <c r="G54" i="2"/>
  <c r="I54" i="2"/>
  <c r="G23" i="2"/>
  <c r="G25" i="2" s="1"/>
  <c r="I62" i="2"/>
  <c r="G63" i="2"/>
  <c r="G64" i="2"/>
  <c r="G65" i="2"/>
  <c r="G66" i="2"/>
  <c r="G67" i="2"/>
  <c r="G62" i="2"/>
  <c r="I41" i="2"/>
  <c r="I42" i="2"/>
  <c r="G39" i="2"/>
  <c r="G38" i="2"/>
  <c r="I10" i="2"/>
  <c r="G43" i="2" l="1"/>
  <c r="G37" i="2"/>
  <c r="G83" i="2"/>
  <c r="I20" i="2"/>
  <c r="I37" i="2" s="1"/>
  <c r="G71" i="2"/>
  <c r="I71" i="2"/>
  <c r="I43" i="2"/>
  <c r="G56" i="2" l="1"/>
  <c r="G80" i="2"/>
  <c r="G84" i="2"/>
  <c r="I56" i="2"/>
  <c r="I92" i="2" l="1"/>
  <c r="I93" i="2" s="1"/>
  <c r="I95" i="2" s="1"/>
  <c r="G92" i="2"/>
  <c r="G93" i="2" s="1"/>
  <c r="G95" i="2" s="1"/>
  <c r="G96" i="2" s="1"/>
  <c r="G97" i="2" s="1"/>
  <c r="I96" i="2" l="1"/>
  <c r="I97" i="2" s="1"/>
</calcChain>
</file>

<file path=xl/sharedStrings.xml><?xml version="1.0" encoding="utf-8"?>
<sst xmlns="http://schemas.openxmlformats.org/spreadsheetml/2006/main" count="194" uniqueCount="127">
  <si>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</si>
  <si>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№</t>
  </si>
  <si>
    <t>Ажлын нэр</t>
  </si>
  <si>
    <t>Хэмжих нэгж</t>
  </si>
  <si>
    <t xml:space="preserve">Нэгжийн өртөг 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</si>
  <si>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</si>
  <si>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</si>
  <si>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</si>
  <si>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</si>
  <si>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</si>
  <si>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</si>
  <si>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км.кв</t>
  </si>
  <si>
    <t>Танилцах маршрут</t>
  </si>
  <si>
    <t>т.км</t>
  </si>
  <si>
    <t>Эрлийн маршрут</t>
  </si>
  <si>
    <t>сорьц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</si>
  <si>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</si>
  <si>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</si>
  <si>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</si>
  <si>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</si>
  <si>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</si>
  <si>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</si>
  <si>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</si>
  <si>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</si>
  <si>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</si>
  <si>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</si>
  <si>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</t>
  </si>
  <si>
    <t>Усан дээжлэлт</t>
  </si>
  <si>
    <t>Үр тоосонцорын дээжлэлт</t>
  </si>
  <si>
    <t>Үнэмлэхүй насны дээж</t>
  </si>
  <si>
    <t>Сорьцлолтын дүн</t>
  </si>
  <si>
    <t>Хээрийн ажлын дүн</t>
  </si>
  <si>
    <t>Суурин боловсруулалт</t>
  </si>
  <si>
    <t>х.ө.</t>
  </si>
  <si>
    <t>хавт</t>
  </si>
  <si>
    <t>Тайлагийн зураг хэвлэх</t>
  </si>
  <si>
    <t>Суудлын машин: Хүн тээвэр</t>
  </si>
  <si>
    <t>км</t>
  </si>
  <si>
    <t>Ачааны машин: Ачаа тээвэр</t>
  </si>
  <si>
    <t>Томилолтын зардал</t>
  </si>
  <si>
    <t>Өөрийн хүчний дүн</t>
  </si>
  <si>
    <t>маш</t>
  </si>
  <si>
    <t>Байрны түрээс</t>
  </si>
  <si>
    <t>сар</t>
  </si>
  <si>
    <t>сцен</t>
  </si>
  <si>
    <t>ширх</t>
  </si>
  <si>
    <t>ГМТөвд тайлан үзэх</t>
  </si>
  <si>
    <t>Үнэмлэхүй нас тогтоох</t>
  </si>
  <si>
    <t>Үр тоосонцорын судалгаа</t>
  </si>
  <si>
    <t>Химийн шинжилгээ: Пробир</t>
  </si>
  <si>
    <t>Усны хими</t>
  </si>
  <si>
    <t>Усанд хуурай үлдэгдэл гаргах</t>
  </si>
  <si>
    <t>Буталгаа том-2-12 кг</t>
  </si>
  <si>
    <t>Буталгаа том-2 кг хүртэл</t>
  </si>
  <si>
    <t>Петрографийн бичиг-хур</t>
  </si>
  <si>
    <t>Шлиф бэлтгэх</t>
  </si>
  <si>
    <t>Минераграфийн бичиг-хур</t>
  </si>
  <si>
    <t>Аншлиф бэлтгэх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</si>
  <si>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</si>
  <si>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</si>
  <si>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</si>
  <si>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</si>
  <si>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</si>
  <si>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</si>
  <si>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</si>
  <si>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</si>
  <si>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</si>
  <si>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/Т.Болортуяа/</t>
  </si>
  <si>
    <t>Танилцсан:</t>
  </si>
  <si>
    <t>Үндэсний геологийн албаны ГСХ-ийн мэргэжилтэн</t>
  </si>
  <si>
    <t>Шалган холбох маршрут</t>
  </si>
  <si>
    <t>Гүйцэтгэгч: Жем-Эксплорэшн ХХК</t>
  </si>
  <si>
    <t>Гэрээний үнийн дүн: 1,862,848,440 төгрөг</t>
  </si>
  <si>
    <t>АГЗ тайлалт</t>
  </si>
  <si>
    <t>Геологийн зүсэлт</t>
  </si>
  <si>
    <t>Шлихийн сорьцлолт авах, угаах</t>
  </si>
  <si>
    <t>Литогеохимийн анхдагч</t>
  </si>
  <si>
    <t>Литогеохимийн тороор хоёрдогч</t>
  </si>
  <si>
    <t>Литогеохимийн урсгал</t>
  </si>
  <si>
    <t>Сувгаас авах анхдагч геохими</t>
  </si>
  <si>
    <t>Шурфийн шлихийн угаалга</t>
  </si>
  <si>
    <t>Палеонтологи /Фаун, флор/</t>
  </si>
  <si>
    <t>Монолит /ХБАМ/</t>
  </si>
  <si>
    <t>Хээрийн ажил зохион байгуулалт</t>
  </si>
  <si>
    <t>Хээрийн ажил татан буулгалт</t>
  </si>
  <si>
    <t>Тайлангийн зураг боловcруулах</t>
  </si>
  <si>
    <t>Талбайн соронзон зураглал, 500м</t>
  </si>
  <si>
    <t>Соронзон зураглал, 100-250м</t>
  </si>
  <si>
    <t>Гамма-спектрометр 100-250м</t>
  </si>
  <si>
    <t>Цах/шугамч АТ /поль-поль/</t>
  </si>
  <si>
    <t>Чулуулгийн физик шинж</t>
  </si>
  <si>
    <t>дээж</t>
  </si>
  <si>
    <t xml:space="preserve">                Үйлдвэрлэлийн тээвэр</t>
  </si>
  <si>
    <t xml:space="preserve">                  Үйлдвэрлэлийн тээвэр</t>
  </si>
  <si>
    <t>Татвар 75-02 УНУ</t>
  </si>
  <si>
    <t>Татвар 85-29 УНЭ</t>
  </si>
  <si>
    <t>Татвар 71-67 УАЕ</t>
  </si>
  <si>
    <t>Татвар 55-37 УБГ</t>
  </si>
  <si>
    <t>Геофизикийн багаж түрээс /Үзүүлэлт сайн/</t>
  </si>
  <si>
    <t>Агаарын зураг авах (1:45 000-ны масштабтай)</t>
  </si>
  <si>
    <t>Байр зүйн зураг авах (1:25 000-ны масштабтай)</t>
  </si>
  <si>
    <t>Сансрын зургийн тоон мэдээлэл</t>
  </si>
  <si>
    <t>Сансрын зураг боловсруулах, хэвлэх</t>
  </si>
  <si>
    <t>Палеонтологи судалгаа /Фаун, флор/</t>
  </si>
  <si>
    <t>Нүүрсний шинжилгээ: (A, V, Q, S, P)</t>
  </si>
  <si>
    <t>Химийн шинжилгээ: Алт (AAC)</t>
  </si>
  <si>
    <t>Химийн шинжилгээ: AAS (Fe, Ag)</t>
  </si>
  <si>
    <t>Металл мөнгөн ус (Hg)</t>
  </si>
  <si>
    <t>Хайлуур жоншны бүрэн шинжилгээ</t>
  </si>
  <si>
    <t xml:space="preserve">ICP-MS, 40 элемент </t>
  </si>
  <si>
    <t>Рентгенфлюоресенц: 13 исэл</t>
  </si>
  <si>
    <t>Геохимийн сорьц бутлах</t>
  </si>
  <si>
    <t>ХБАМ: Хайрга, дайрга, Элс, Шавар, Өнгөлгөөний чулуу</t>
  </si>
  <si>
    <t>Эрдсийн бүрэн-бичиг</t>
  </si>
  <si>
    <t>Эрдсийн хур-бичиглэл</t>
  </si>
  <si>
    <t>/Б.Доржсүрэн/</t>
  </si>
  <si>
    <t>Жем-Эксплорэшн ХХКомпанийн захирал</t>
  </si>
  <si>
    <t>Ямбат уул төслийн удирдагч</t>
  </si>
  <si>
    <t>Жем-Эксплорэшн ХХКомпанийн эдийн засагч нягтлан бодогч</t>
  </si>
  <si>
    <t>/Х.Ганхуяг/</t>
  </si>
  <si>
    <t>Геологийн зураглал, ерөнхий эрэл  /1:50 000/</t>
  </si>
  <si>
    <t>Үндэсний геологийн албаны дарга</t>
  </si>
  <si>
    <t>/Б.Мөнхтөр/</t>
  </si>
  <si>
    <t>Үндэсний геологийн албаны УТСГХариуцсан ажилтан</t>
  </si>
  <si>
    <t>/Т.Цэрэндулам/</t>
  </si>
  <si>
    <t>2024 оны 02 дугаар сарын 01-ээс 2 дугаар сарын 29-ны өдөр хүртэл</t>
  </si>
  <si>
    <t xml:space="preserve"> Улсын төсвийн хөрөнгөөр гүйцэтгэж байгаа Ямбат уул-50 төслийн ажлын 2024 оны 02 дугаар сарын гүйцэтгэл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</si>
</sst>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2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5" fontId="2" fillId="0" borderId="1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165" fontId="5" fillId="0" borderId="1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left"/>
    </xf>
    <xf numFmtId="165" fontId="2" fillId="0" borderId="10" xfId="0" applyNumberFormat="1" applyFont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2" fillId="0" borderId="1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8"/>
  <sheetViews>
    <sheetView tabSelected="1" view="pageBreakPreview" topLeftCell="B76" zoomScale="70" zoomScaleNormal="80" zoomScaleSheetLayoutView="70" workbookViewId="0">
      <selection activeCell="G115" sqref="G115"/>
    </sheetView>
  </sheetViews>
  <sheetFormatPr defaultColWidth="9.109375" defaultRowHeight="13.8" x14ac:dyDescent="0.25"/>
  <cols>
    <col min="1" max="1" width="3.6640625" style="8" customWidth="1"/>
    <col min="2" max="2" width="5.44140625" style="8" customWidth="1"/>
    <col min="3" max="3" width="54" style="9" customWidth="1"/>
    <col min="4" max="4" width="11.77734375" style="8" customWidth="1"/>
    <col min="5" max="5" width="12.77734375" style="10" customWidth="1"/>
    <col min="6" max="6" width="11.77734375" style="8" customWidth="1"/>
    <col min="7" max="7" width="14.33203125" style="10" customWidth="1"/>
    <col min="8" max="8" width="11.77734375" style="8" customWidth="1"/>
    <col min="9" max="9" width="14.109375" style="8" customWidth="1"/>
    <col min="10" max="16384" width="9.109375" style="8"/>
  </cols>
  <sheetData>
    <row r="1" spans="2:9" ht="52.2" customHeight="1" x14ac:dyDescent="0.25">
      <c r="F1" s="40" t="s">
        <v>0</v>
      </c>
      <c r="G1" s="40"/>
      <c r="H1" s="40"/>
      <c r="I1" s="40"/>
    </row>
    <row r="2" spans="2:9" ht="27.6" customHeight="1" x14ac:dyDescent="0.25">
      <c r="B2" s="58" t="s">
        <v>126</v>
      </c>
      <c r="C2" s="58"/>
      <c r="D2" s="58"/>
      <c r="E2" s="58"/>
      <c r="F2" s="58"/>
      <c r="G2" s="58"/>
      <c r="H2" s="58"/>
      <c r="I2" s="58"/>
    </row>
    <row r="3" spans="2:9" ht="21.6" customHeight="1" x14ac:dyDescent="0.25">
      <c r="B3" s="59" t="s">
        <v>125</v>
      </c>
      <c r="C3" s="59"/>
      <c r="D3" s="59"/>
      <c r="E3" s="59"/>
      <c r="F3" s="59"/>
      <c r="G3" s="59"/>
      <c r="H3" s="59"/>
      <c r="I3" s="59"/>
    </row>
    <row r="4" spans="2:9" x14ac:dyDescent="0.25">
      <c r="B4" s="9" t="s">
        <v>71</v>
      </c>
      <c r="G4" s="8"/>
      <c r="I4" s="11" t="s">
        <v>72</v>
      </c>
    </row>
    <row r="5" spans="2:9" x14ac:dyDescent="0.25">
      <c r="B5" s="48" t="s">
        <v>1</v>
      </c>
      <c r="C5" s="48" t="s">
        <v>2</v>
      </c>
      <c r="D5" s="42" t="s">
        <v>3</v>
      </c>
      <c r="E5" s="45" t="s">
        <v>4</v>
      </c>
      <c r="F5" s="53" t="s">
        <v>5</v>
      </c>
      <c r="G5" s="54"/>
      <c r="H5" s="57" t="s">
        <v>6</v>
      </c>
      <c r="I5" s="57"/>
    </row>
    <row r="6" spans="2:9" x14ac:dyDescent="0.25">
      <c r="B6" s="49"/>
      <c r="C6" s="49"/>
      <c r="D6" s="43"/>
      <c r="E6" s="46"/>
      <c r="F6" s="55"/>
      <c r="G6" s="56"/>
      <c r="H6" s="57"/>
      <c r="I6" s="57"/>
    </row>
    <row r="7" spans="2:9" x14ac:dyDescent="0.25">
      <c r="B7" s="50"/>
      <c r="C7" s="50"/>
      <c r="D7" s="44"/>
      <c r="E7" s="47"/>
      <c r="F7" s="35" t="s">
        <v>7</v>
      </c>
      <c r="G7" s="36" t="s">
        <v>8</v>
      </c>
      <c r="H7" s="35" t="s">
        <v>7</v>
      </c>
      <c r="I7" s="36" t="s">
        <v>8</v>
      </c>
    </row>
    <row r="8" spans="2:9" ht="13.8" customHeight="1" x14ac:dyDescent="0.25">
      <c r="B8" s="13">
        <v>1</v>
      </c>
      <c r="C8" s="14" t="s">
        <v>9</v>
      </c>
      <c r="D8" s="13" t="s">
        <v>10</v>
      </c>
      <c r="E8" s="15">
        <v>40000</v>
      </c>
      <c r="F8" s="13"/>
      <c r="G8" s="15"/>
      <c r="H8" s="13"/>
      <c r="I8" s="23"/>
    </row>
    <row r="9" spans="2:9" ht="13.8" customHeight="1" x14ac:dyDescent="0.25">
      <c r="B9" s="13">
        <v>2</v>
      </c>
      <c r="C9" s="14" t="s">
        <v>73</v>
      </c>
      <c r="D9" s="13" t="s">
        <v>11</v>
      </c>
      <c r="E9" s="15">
        <v>7400</v>
      </c>
      <c r="F9" s="13"/>
      <c r="G9" s="15"/>
      <c r="H9" s="13"/>
      <c r="I9" s="23"/>
    </row>
    <row r="10" spans="2:9" s="16" customFormat="1" ht="13.8" customHeight="1" x14ac:dyDescent="0.25">
      <c r="B10" s="38" t="s">
        <v>8</v>
      </c>
      <c r="C10" s="39"/>
      <c r="D10" s="17"/>
      <c r="E10" s="18"/>
      <c r="F10" s="17"/>
      <c r="G10" s="18"/>
      <c r="H10" s="17"/>
      <c r="I10" s="24">
        <f>SUM(I8:I9)</f>
        <v>0</v>
      </c>
    </row>
    <row r="11" spans="2:9" s="5" customFormat="1" ht="26.4" customHeight="1" x14ac:dyDescent="0.3">
      <c r="B11" s="12">
        <v>3</v>
      </c>
      <c r="C11" s="34" t="s">
        <v>120</v>
      </c>
      <c r="D11" s="12" t="s">
        <v>11</v>
      </c>
      <c r="E11" s="3">
        <v>42900</v>
      </c>
      <c r="F11" s="12"/>
      <c r="G11" s="3">
        <f>F11*E11</f>
        <v>0</v>
      </c>
      <c r="H11" s="12"/>
      <c r="I11" s="32"/>
    </row>
    <row r="12" spans="2:9" ht="13.8" customHeight="1" x14ac:dyDescent="0.25">
      <c r="B12" s="13">
        <v>4</v>
      </c>
      <c r="C12" s="14" t="s">
        <v>12</v>
      </c>
      <c r="D12" s="13" t="s">
        <v>13</v>
      </c>
      <c r="E12" s="15">
        <v>41750</v>
      </c>
      <c r="F12" s="13"/>
      <c r="G12" s="15">
        <f>F12*E12</f>
        <v>0</v>
      </c>
      <c r="H12" s="13"/>
      <c r="I12" s="23"/>
    </row>
    <row r="13" spans="2:9" ht="13.8" customHeight="1" x14ac:dyDescent="0.25">
      <c r="B13" s="13">
        <v>5</v>
      </c>
      <c r="C13" s="14" t="s">
        <v>70</v>
      </c>
      <c r="D13" s="13" t="s">
        <v>13</v>
      </c>
      <c r="E13" s="15">
        <v>31500</v>
      </c>
      <c r="F13" s="13"/>
      <c r="G13" s="15"/>
      <c r="H13" s="13"/>
      <c r="I13" s="13"/>
    </row>
    <row r="14" spans="2:9" ht="13.8" customHeight="1" x14ac:dyDescent="0.25">
      <c r="B14" s="13">
        <v>6</v>
      </c>
      <c r="C14" s="14" t="s">
        <v>74</v>
      </c>
      <c r="D14" s="13" t="s">
        <v>13</v>
      </c>
      <c r="E14" s="15">
        <v>68920</v>
      </c>
      <c r="F14" s="13"/>
      <c r="G14" s="15"/>
      <c r="H14" s="13"/>
      <c r="I14" s="13"/>
    </row>
    <row r="15" spans="2:9" ht="13.8" customHeight="1" x14ac:dyDescent="0.25">
      <c r="B15" s="13">
        <v>7</v>
      </c>
      <c r="C15" s="14" t="s">
        <v>14</v>
      </c>
      <c r="D15" s="13" t="s">
        <v>13</v>
      </c>
      <c r="E15" s="15">
        <v>53650</v>
      </c>
      <c r="F15" s="13"/>
      <c r="G15" s="15"/>
      <c r="H15" s="13"/>
      <c r="I15" s="13"/>
    </row>
    <row r="16" spans="2:9" ht="13.8" customHeight="1" x14ac:dyDescent="0.25">
      <c r="B16" s="13">
        <v>8</v>
      </c>
      <c r="C16" s="14" t="s">
        <v>75</v>
      </c>
      <c r="D16" s="13" t="s">
        <v>15</v>
      </c>
      <c r="E16" s="15">
        <v>29950</v>
      </c>
      <c r="F16" s="13"/>
      <c r="G16" s="15">
        <f>F16*E16</f>
        <v>0</v>
      </c>
      <c r="H16" s="13"/>
      <c r="I16" s="23"/>
    </row>
    <row r="17" spans="2:9" ht="13.8" customHeight="1" x14ac:dyDescent="0.25">
      <c r="B17" s="13">
        <v>9</v>
      </c>
      <c r="C17" s="14" t="s">
        <v>76</v>
      </c>
      <c r="D17" s="13" t="s">
        <v>15</v>
      </c>
      <c r="E17" s="15">
        <v>8500</v>
      </c>
      <c r="F17" s="13"/>
      <c r="G17" s="15">
        <f>F17*E17</f>
        <v>0</v>
      </c>
      <c r="H17" s="13"/>
      <c r="I17" s="23"/>
    </row>
    <row r="18" spans="2:9" ht="13.8" customHeight="1" x14ac:dyDescent="0.25">
      <c r="B18" s="13">
        <v>10</v>
      </c>
      <c r="C18" s="14" t="s">
        <v>77</v>
      </c>
      <c r="D18" s="13" t="s">
        <v>15</v>
      </c>
      <c r="E18" s="15">
        <v>5800</v>
      </c>
      <c r="F18" s="13"/>
      <c r="G18" s="15"/>
      <c r="H18" s="13"/>
      <c r="I18" s="23"/>
    </row>
    <row r="19" spans="2:9" ht="13.8" customHeight="1" x14ac:dyDescent="0.25">
      <c r="B19" s="13">
        <v>11</v>
      </c>
      <c r="C19" s="14" t="s">
        <v>78</v>
      </c>
      <c r="D19" s="13" t="s">
        <v>15</v>
      </c>
      <c r="E19" s="15">
        <v>5250</v>
      </c>
      <c r="F19" s="13"/>
      <c r="G19" s="15">
        <f>F19*E19</f>
        <v>0</v>
      </c>
      <c r="H19" s="13"/>
      <c r="I19" s="23"/>
    </row>
    <row r="20" spans="2:9" s="16" customFormat="1" ht="13.8" customHeight="1" x14ac:dyDescent="0.25">
      <c r="B20" s="38" t="s">
        <v>8</v>
      </c>
      <c r="C20" s="39"/>
      <c r="D20" s="17"/>
      <c r="E20" s="18"/>
      <c r="F20" s="17"/>
      <c r="G20" s="18">
        <f>SUM(G11:G19)</f>
        <v>0</v>
      </c>
      <c r="H20" s="17"/>
      <c r="I20" s="18">
        <f>SUM(I11:I19)</f>
        <v>0</v>
      </c>
    </row>
    <row r="21" spans="2:9" ht="13.8" customHeight="1" x14ac:dyDescent="0.25">
      <c r="B21" s="13">
        <v>12</v>
      </c>
      <c r="C21" s="14" t="s">
        <v>16</v>
      </c>
      <c r="D21" s="13" t="s">
        <v>17</v>
      </c>
      <c r="E21" s="15">
        <v>45850</v>
      </c>
      <c r="F21" s="13"/>
      <c r="G21" s="15">
        <v>0</v>
      </c>
      <c r="H21" s="13"/>
      <c r="I21" s="13"/>
    </row>
    <row r="22" spans="2:9" ht="13.8" customHeight="1" x14ac:dyDescent="0.25">
      <c r="B22" s="13">
        <v>13</v>
      </c>
      <c r="C22" s="14" t="s">
        <v>18</v>
      </c>
      <c r="D22" s="13" t="s">
        <v>19</v>
      </c>
      <c r="E22" s="15">
        <v>50950</v>
      </c>
      <c r="F22" s="13"/>
      <c r="G22" s="15">
        <v>0</v>
      </c>
      <c r="H22" s="13"/>
      <c r="I22" s="13"/>
    </row>
    <row r="23" spans="2:9" ht="13.8" customHeight="1" x14ac:dyDescent="0.25">
      <c r="B23" s="13">
        <v>14</v>
      </c>
      <c r="C23" s="14" t="s">
        <v>20</v>
      </c>
      <c r="D23" s="13" t="s">
        <v>26</v>
      </c>
      <c r="E23" s="15">
        <v>7000</v>
      </c>
      <c r="F23" s="13"/>
      <c r="G23" s="15">
        <f>F23*E23</f>
        <v>0</v>
      </c>
      <c r="H23" s="13"/>
      <c r="I23" s="23">
        <f>H23*E23</f>
        <v>0</v>
      </c>
    </row>
    <row r="24" spans="2:9" ht="13.8" customHeight="1" x14ac:dyDescent="0.25">
      <c r="B24" s="13">
        <v>15</v>
      </c>
      <c r="C24" s="14" t="s">
        <v>21</v>
      </c>
      <c r="D24" s="13" t="s">
        <v>17</v>
      </c>
      <c r="E24" s="15">
        <v>32850</v>
      </c>
      <c r="F24" s="13"/>
      <c r="G24" s="15">
        <v>0</v>
      </c>
      <c r="H24" s="13"/>
      <c r="I24" s="13"/>
    </row>
    <row r="25" spans="2:9" s="16" customFormat="1" ht="13.8" customHeight="1" x14ac:dyDescent="0.25">
      <c r="B25" s="38" t="s">
        <v>22</v>
      </c>
      <c r="C25" s="39"/>
      <c r="D25" s="17"/>
      <c r="E25" s="18"/>
      <c r="F25" s="17"/>
      <c r="G25" s="18">
        <f>SUM(G21:G24)</f>
        <v>0</v>
      </c>
      <c r="H25" s="17"/>
      <c r="I25" s="18">
        <f>SUM(I21:I24)</f>
        <v>0</v>
      </c>
    </row>
    <row r="26" spans="2:9" ht="13.8" customHeight="1" x14ac:dyDescent="0.25">
      <c r="B26" s="13">
        <v>16</v>
      </c>
      <c r="C26" s="14" t="s">
        <v>23</v>
      </c>
      <c r="D26" s="13" t="s">
        <v>15</v>
      </c>
      <c r="E26" s="15">
        <v>21200</v>
      </c>
      <c r="F26" s="13"/>
      <c r="G26" s="15">
        <v>0</v>
      </c>
      <c r="H26" s="13"/>
      <c r="I26" s="13"/>
    </row>
    <row r="27" spans="2:9" ht="13.8" customHeight="1" x14ac:dyDescent="0.25">
      <c r="B27" s="13">
        <v>17</v>
      </c>
      <c r="C27" s="14" t="s">
        <v>79</v>
      </c>
      <c r="D27" s="13" t="s">
        <v>15</v>
      </c>
      <c r="E27" s="15">
        <v>6250</v>
      </c>
      <c r="F27" s="13"/>
      <c r="G27" s="15">
        <v>0</v>
      </c>
      <c r="H27" s="13"/>
      <c r="I27" s="13"/>
    </row>
    <row r="28" spans="2:9" ht="13.8" customHeight="1" x14ac:dyDescent="0.25">
      <c r="B28" s="13">
        <v>18</v>
      </c>
      <c r="C28" s="14" t="s">
        <v>24</v>
      </c>
      <c r="D28" s="13" t="s">
        <v>15</v>
      </c>
      <c r="E28" s="15">
        <v>10500</v>
      </c>
      <c r="F28" s="13"/>
      <c r="G28" s="15">
        <f>F28*E28</f>
        <v>0</v>
      </c>
      <c r="H28" s="13"/>
      <c r="I28" s="23"/>
    </row>
    <row r="29" spans="2:9" ht="13.8" customHeight="1" x14ac:dyDescent="0.25">
      <c r="B29" s="13">
        <v>19</v>
      </c>
      <c r="C29" s="14" t="s">
        <v>25</v>
      </c>
      <c r="D29" s="13" t="s">
        <v>15</v>
      </c>
      <c r="E29" s="15">
        <v>25750</v>
      </c>
      <c r="F29" s="13"/>
      <c r="G29" s="15">
        <f>F29*E29</f>
        <v>0</v>
      </c>
      <c r="H29" s="13"/>
      <c r="I29" s="23"/>
    </row>
    <row r="30" spans="2:9" ht="13.8" customHeight="1" x14ac:dyDescent="0.25">
      <c r="B30" s="13">
        <v>20</v>
      </c>
      <c r="C30" s="14" t="s">
        <v>80</v>
      </c>
      <c r="D30" s="13" t="s">
        <v>26</v>
      </c>
      <c r="E30" s="15">
        <v>22500</v>
      </c>
      <c r="F30" s="13"/>
      <c r="G30" s="15"/>
      <c r="H30" s="13"/>
      <c r="I30" s="13"/>
    </row>
    <row r="31" spans="2:9" ht="13.8" customHeight="1" x14ac:dyDescent="0.25">
      <c r="B31" s="13">
        <v>21</v>
      </c>
      <c r="C31" s="14" t="s">
        <v>27</v>
      </c>
      <c r="D31" s="13" t="s">
        <v>15</v>
      </c>
      <c r="E31" s="15">
        <v>20750</v>
      </c>
      <c r="F31" s="13"/>
      <c r="G31" s="15"/>
      <c r="H31" s="13"/>
      <c r="I31" s="13"/>
    </row>
    <row r="32" spans="2:9" ht="13.8" customHeight="1" x14ac:dyDescent="0.25">
      <c r="B32" s="13">
        <v>22</v>
      </c>
      <c r="C32" s="14" t="s">
        <v>81</v>
      </c>
      <c r="D32" s="13" t="s">
        <v>15</v>
      </c>
      <c r="E32" s="15">
        <v>20000</v>
      </c>
      <c r="F32" s="13"/>
      <c r="G32" s="15"/>
      <c r="H32" s="13"/>
      <c r="I32" s="13"/>
    </row>
    <row r="33" spans="2:9" ht="13.8" customHeight="1" x14ac:dyDescent="0.25">
      <c r="B33" s="13">
        <v>23</v>
      </c>
      <c r="C33" s="14" t="s">
        <v>82</v>
      </c>
      <c r="D33" s="13" t="s">
        <v>15</v>
      </c>
      <c r="E33" s="15">
        <v>25900</v>
      </c>
      <c r="F33" s="13"/>
      <c r="G33" s="15">
        <f>F33*E33</f>
        <v>0</v>
      </c>
      <c r="H33" s="13"/>
      <c r="I33" s="23"/>
    </row>
    <row r="34" spans="2:9" ht="13.8" customHeight="1" x14ac:dyDescent="0.25">
      <c r="B34" s="13">
        <v>24</v>
      </c>
      <c r="C34" s="14" t="s">
        <v>28</v>
      </c>
      <c r="D34" s="13" t="s">
        <v>15</v>
      </c>
      <c r="E34" s="15">
        <v>15950</v>
      </c>
      <c r="F34" s="13"/>
      <c r="G34" s="15"/>
      <c r="H34" s="13"/>
      <c r="I34" s="13"/>
    </row>
    <row r="35" spans="2:9" ht="13.8" customHeight="1" x14ac:dyDescent="0.25">
      <c r="B35" s="13">
        <v>25</v>
      </c>
      <c r="C35" s="14" t="s">
        <v>29</v>
      </c>
      <c r="D35" s="13" t="s">
        <v>15</v>
      </c>
      <c r="E35" s="15">
        <v>150000</v>
      </c>
      <c r="F35" s="13"/>
      <c r="G35" s="15"/>
      <c r="H35" s="13"/>
      <c r="I35" s="13"/>
    </row>
    <row r="36" spans="2:9" s="16" customFormat="1" ht="13.8" customHeight="1" x14ac:dyDescent="0.25">
      <c r="B36" s="38" t="s">
        <v>30</v>
      </c>
      <c r="C36" s="39"/>
      <c r="D36" s="17"/>
      <c r="E36" s="18"/>
      <c r="F36" s="17"/>
      <c r="G36" s="18">
        <f>SUM(G26:G35)</f>
        <v>0</v>
      </c>
      <c r="H36" s="17"/>
      <c r="I36" s="18">
        <f>SUM(I26:I35)</f>
        <v>0</v>
      </c>
    </row>
    <row r="37" spans="2:9" s="16" customFormat="1" ht="13.8" customHeight="1" x14ac:dyDescent="0.25">
      <c r="B37" s="38" t="s">
        <v>31</v>
      </c>
      <c r="C37" s="39"/>
      <c r="D37" s="17"/>
      <c r="E37" s="18"/>
      <c r="F37" s="17"/>
      <c r="G37" s="18">
        <f>G36+G25+G20+G10</f>
        <v>0</v>
      </c>
      <c r="H37" s="17"/>
      <c r="I37" s="18">
        <f>I36+I25+I20+I10</f>
        <v>0</v>
      </c>
    </row>
    <row r="38" spans="2:9" ht="13.8" customHeight="1" x14ac:dyDescent="0.25">
      <c r="B38" s="13">
        <v>26</v>
      </c>
      <c r="C38" s="14" t="s">
        <v>83</v>
      </c>
      <c r="D38" s="13" t="s">
        <v>10</v>
      </c>
      <c r="E38" s="15">
        <v>250000</v>
      </c>
      <c r="F38" s="13"/>
      <c r="G38" s="15">
        <f>F38*E38</f>
        <v>0</v>
      </c>
      <c r="H38" s="13"/>
      <c r="I38" s="23"/>
    </row>
    <row r="39" spans="2:9" ht="13.8" customHeight="1" x14ac:dyDescent="0.25">
      <c r="B39" s="13">
        <v>27</v>
      </c>
      <c r="C39" s="14" t="s">
        <v>84</v>
      </c>
      <c r="D39" s="13" t="s">
        <v>10</v>
      </c>
      <c r="E39" s="15">
        <v>105000</v>
      </c>
      <c r="F39" s="13"/>
      <c r="G39" s="15">
        <f t="shared" ref="G39" si="0">F39*E39</f>
        <v>0</v>
      </c>
      <c r="H39" s="13"/>
      <c r="I39" s="23"/>
    </row>
    <row r="40" spans="2:9" ht="13.8" customHeight="1" x14ac:dyDescent="0.25">
      <c r="B40" s="13">
        <v>28</v>
      </c>
      <c r="C40" s="14" t="s">
        <v>32</v>
      </c>
      <c r="D40" s="13" t="s">
        <v>33</v>
      </c>
      <c r="E40" s="15">
        <v>45000</v>
      </c>
      <c r="F40" s="13">
        <v>242</v>
      </c>
      <c r="G40" s="15">
        <f>F40*E40</f>
        <v>10890000</v>
      </c>
      <c r="H40" s="13">
        <v>484</v>
      </c>
      <c r="I40" s="23">
        <f>H40*E40</f>
        <v>21780000</v>
      </c>
    </row>
    <row r="41" spans="2:9" ht="13.8" customHeight="1" x14ac:dyDescent="0.25">
      <c r="B41" s="13">
        <v>29</v>
      </c>
      <c r="C41" s="14" t="s">
        <v>85</v>
      </c>
      <c r="D41" s="13" t="s">
        <v>34</v>
      </c>
      <c r="E41" s="15">
        <v>25000</v>
      </c>
      <c r="F41" s="13"/>
      <c r="G41" s="15">
        <v>0</v>
      </c>
      <c r="H41" s="13"/>
      <c r="I41" s="23">
        <f t="shared" ref="I41:I42" si="1">H41*E41</f>
        <v>0</v>
      </c>
    </row>
    <row r="42" spans="2:9" ht="13.8" customHeight="1" x14ac:dyDescent="0.25">
      <c r="B42" s="13">
        <v>30</v>
      </c>
      <c r="C42" s="14" t="s">
        <v>35</v>
      </c>
      <c r="D42" s="13" t="s">
        <v>34</v>
      </c>
      <c r="E42" s="15">
        <v>12524</v>
      </c>
      <c r="F42" s="13"/>
      <c r="G42" s="15">
        <v>0</v>
      </c>
      <c r="H42" s="13"/>
      <c r="I42" s="23">
        <f t="shared" si="1"/>
        <v>0</v>
      </c>
    </row>
    <row r="43" spans="2:9" s="16" customFormat="1" ht="13.8" customHeight="1" x14ac:dyDescent="0.25">
      <c r="B43" s="38" t="s">
        <v>8</v>
      </c>
      <c r="C43" s="39"/>
      <c r="D43" s="17"/>
      <c r="E43" s="18"/>
      <c r="F43" s="17"/>
      <c r="G43" s="18">
        <f>SUM(G38:G42)</f>
        <v>10890000</v>
      </c>
      <c r="H43" s="17"/>
      <c r="I43" s="24">
        <f>SUM(I38:I42)</f>
        <v>21780000</v>
      </c>
    </row>
    <row r="44" spans="2:9" ht="13.8" customHeight="1" x14ac:dyDescent="0.25">
      <c r="B44" s="13">
        <v>31</v>
      </c>
      <c r="C44" s="14" t="s">
        <v>86</v>
      </c>
      <c r="D44" s="13" t="s">
        <v>13</v>
      </c>
      <c r="E44" s="15">
        <v>19500</v>
      </c>
      <c r="F44" s="13"/>
      <c r="G44" s="15"/>
      <c r="H44" s="13"/>
      <c r="I44" s="13"/>
    </row>
    <row r="45" spans="2:9" ht="13.8" customHeight="1" x14ac:dyDescent="0.25">
      <c r="B45" s="13">
        <v>32</v>
      </c>
      <c r="C45" s="14" t="s">
        <v>87</v>
      </c>
      <c r="D45" s="13" t="s">
        <v>13</v>
      </c>
      <c r="E45" s="15">
        <v>19500</v>
      </c>
      <c r="F45" s="13"/>
      <c r="G45" s="15"/>
      <c r="H45" s="13"/>
      <c r="I45" s="13"/>
    </row>
    <row r="46" spans="2:9" ht="13.8" customHeight="1" x14ac:dyDescent="0.25">
      <c r="B46" s="13">
        <v>33</v>
      </c>
      <c r="C46" s="14" t="s">
        <v>88</v>
      </c>
      <c r="D46" s="13" t="s">
        <v>13</v>
      </c>
      <c r="E46" s="15">
        <v>65000</v>
      </c>
      <c r="F46" s="13"/>
      <c r="G46" s="15"/>
      <c r="H46" s="13"/>
      <c r="I46" s="13"/>
    </row>
    <row r="47" spans="2:9" ht="13.8" customHeight="1" x14ac:dyDescent="0.25">
      <c r="B47" s="13">
        <v>34</v>
      </c>
      <c r="C47" s="14" t="s">
        <v>89</v>
      </c>
      <c r="D47" s="13" t="s">
        <v>13</v>
      </c>
      <c r="E47" s="15">
        <v>650000</v>
      </c>
      <c r="F47" s="13"/>
      <c r="G47" s="15"/>
      <c r="H47" s="13"/>
      <c r="I47" s="13"/>
    </row>
    <row r="48" spans="2:9" ht="13.8" customHeight="1" x14ac:dyDescent="0.25">
      <c r="B48" s="13">
        <v>35</v>
      </c>
      <c r="C48" s="14" t="s">
        <v>90</v>
      </c>
      <c r="D48" s="13" t="s">
        <v>91</v>
      </c>
      <c r="E48" s="15">
        <v>5200</v>
      </c>
      <c r="F48" s="13"/>
      <c r="G48" s="15"/>
      <c r="H48" s="13"/>
      <c r="I48" s="13"/>
    </row>
    <row r="49" spans="2:9" s="16" customFormat="1" ht="13.8" customHeight="1" x14ac:dyDescent="0.25">
      <c r="B49" s="60" t="s">
        <v>8</v>
      </c>
      <c r="C49" s="61"/>
      <c r="D49" s="17"/>
      <c r="E49" s="18"/>
      <c r="F49" s="17"/>
      <c r="G49" s="18"/>
      <c r="H49" s="17"/>
      <c r="I49" s="17"/>
    </row>
    <row r="50" spans="2:9" ht="13.8" customHeight="1" x14ac:dyDescent="0.25">
      <c r="B50" s="13">
        <v>36</v>
      </c>
      <c r="C50" s="14" t="s">
        <v>36</v>
      </c>
      <c r="D50" s="13" t="s">
        <v>37</v>
      </c>
      <c r="E50" s="15">
        <v>1100</v>
      </c>
      <c r="F50" s="13"/>
      <c r="G50" s="15">
        <f>F50*E50</f>
        <v>0</v>
      </c>
      <c r="H50" s="13"/>
      <c r="I50" s="23"/>
    </row>
    <row r="51" spans="2:9" ht="13.8" customHeight="1" x14ac:dyDescent="0.25">
      <c r="B51" s="13">
        <v>37</v>
      </c>
      <c r="C51" s="14" t="s">
        <v>92</v>
      </c>
      <c r="D51" s="13" t="s">
        <v>37</v>
      </c>
      <c r="E51" s="15">
        <v>900</v>
      </c>
      <c r="F51" s="30"/>
      <c r="G51" s="15">
        <f t="shared" ref="G51:G53" si="2">F51*E51</f>
        <v>0</v>
      </c>
      <c r="H51" s="30"/>
      <c r="I51" s="23"/>
    </row>
    <row r="52" spans="2:9" ht="13.8" customHeight="1" x14ac:dyDescent="0.25">
      <c r="B52" s="13">
        <v>38</v>
      </c>
      <c r="C52" s="14" t="s">
        <v>38</v>
      </c>
      <c r="D52" s="13" t="s">
        <v>37</v>
      </c>
      <c r="E52" s="15">
        <v>1200</v>
      </c>
      <c r="F52" s="13"/>
      <c r="G52" s="15">
        <f t="shared" si="2"/>
        <v>0</v>
      </c>
      <c r="H52" s="13"/>
      <c r="I52" s="23"/>
    </row>
    <row r="53" spans="2:9" ht="13.8" customHeight="1" x14ac:dyDescent="0.25">
      <c r="B53" s="13">
        <v>39</v>
      </c>
      <c r="C53" s="14" t="s">
        <v>93</v>
      </c>
      <c r="D53" s="13" t="s">
        <v>37</v>
      </c>
      <c r="E53" s="15">
        <v>1300</v>
      </c>
      <c r="F53" s="13"/>
      <c r="G53" s="15">
        <f t="shared" si="2"/>
        <v>0</v>
      </c>
      <c r="H53" s="13"/>
      <c r="I53" s="23"/>
    </row>
    <row r="54" spans="2:9" s="16" customFormat="1" ht="13.8" customHeight="1" x14ac:dyDescent="0.25">
      <c r="B54" s="38" t="s">
        <v>8</v>
      </c>
      <c r="C54" s="39"/>
      <c r="D54" s="17"/>
      <c r="E54" s="18"/>
      <c r="F54" s="17"/>
      <c r="G54" s="18">
        <f>SUM(G50:G53)</f>
        <v>0</v>
      </c>
      <c r="H54" s="17"/>
      <c r="I54" s="24">
        <f>SUM(I50:I53)</f>
        <v>0</v>
      </c>
    </row>
    <row r="55" spans="2:9" ht="13.8" customHeight="1" x14ac:dyDescent="0.25">
      <c r="B55" s="13">
        <v>40</v>
      </c>
      <c r="C55" s="14" t="s">
        <v>39</v>
      </c>
      <c r="D55" s="13" t="s">
        <v>33</v>
      </c>
      <c r="E55" s="15">
        <v>15000</v>
      </c>
      <c r="F55" s="13"/>
      <c r="G55" s="15">
        <f>F55*E55</f>
        <v>0</v>
      </c>
      <c r="H55" s="13"/>
      <c r="I55" s="23"/>
    </row>
    <row r="56" spans="2:9" s="16" customFormat="1" ht="13.8" customHeight="1" x14ac:dyDescent="0.25">
      <c r="B56" s="38" t="s">
        <v>40</v>
      </c>
      <c r="C56" s="39"/>
      <c r="D56" s="17"/>
      <c r="E56" s="18"/>
      <c r="F56" s="17"/>
      <c r="G56" s="18">
        <f>G55+G54+G49+G37+G43</f>
        <v>10890000</v>
      </c>
      <c r="H56" s="17"/>
      <c r="I56" s="18">
        <f>I55+I54+I49+I37+I43</f>
        <v>21780000</v>
      </c>
    </row>
    <row r="57" spans="2:9" ht="13.8" customHeight="1" x14ac:dyDescent="0.25">
      <c r="B57" s="13">
        <v>41</v>
      </c>
      <c r="C57" s="14" t="s">
        <v>94</v>
      </c>
      <c r="D57" s="13" t="s">
        <v>41</v>
      </c>
      <c r="E57" s="15">
        <v>70000</v>
      </c>
      <c r="F57" s="13"/>
      <c r="G57" s="3">
        <v>0</v>
      </c>
      <c r="H57" s="13"/>
      <c r="I57" s="13"/>
    </row>
    <row r="58" spans="2:9" ht="13.8" customHeight="1" x14ac:dyDescent="0.25">
      <c r="B58" s="13">
        <v>42</v>
      </c>
      <c r="C58" s="14" t="s">
        <v>95</v>
      </c>
      <c r="D58" s="13" t="s">
        <v>41</v>
      </c>
      <c r="E58" s="15">
        <v>271530</v>
      </c>
      <c r="F58" s="13"/>
      <c r="G58" s="3">
        <v>0</v>
      </c>
      <c r="H58" s="13"/>
      <c r="I58" s="13"/>
    </row>
    <row r="59" spans="2:9" ht="13.8" customHeight="1" x14ac:dyDescent="0.25">
      <c r="B59" s="13">
        <v>43</v>
      </c>
      <c r="C59" s="14" t="s">
        <v>96</v>
      </c>
      <c r="D59" s="13" t="s">
        <v>41</v>
      </c>
      <c r="E59" s="15">
        <v>116000</v>
      </c>
      <c r="F59" s="13"/>
      <c r="G59" s="3">
        <v>0</v>
      </c>
      <c r="H59" s="13"/>
      <c r="I59" s="13"/>
    </row>
    <row r="60" spans="2:9" ht="13.8" customHeight="1" x14ac:dyDescent="0.25">
      <c r="B60" s="13">
        <v>44</v>
      </c>
      <c r="C60" s="14" t="s">
        <v>97</v>
      </c>
      <c r="D60" s="13" t="s">
        <v>41</v>
      </c>
      <c r="E60" s="15">
        <v>163460</v>
      </c>
      <c r="F60" s="13"/>
      <c r="G60" s="3">
        <v>0</v>
      </c>
      <c r="H60" s="13"/>
      <c r="I60" s="13"/>
    </row>
    <row r="61" spans="2:9" ht="13.8" customHeight="1" x14ac:dyDescent="0.25">
      <c r="B61" s="13">
        <v>45</v>
      </c>
      <c r="C61" s="14" t="s">
        <v>98</v>
      </c>
      <c r="D61" s="13" t="s">
        <v>43</v>
      </c>
      <c r="E61" s="15">
        <v>2013500</v>
      </c>
      <c r="F61" s="13"/>
      <c r="G61" s="3">
        <v>0</v>
      </c>
      <c r="H61" s="13"/>
      <c r="I61" s="13"/>
    </row>
    <row r="62" spans="2:9" ht="13.8" customHeight="1" x14ac:dyDescent="0.25">
      <c r="B62" s="13">
        <v>46</v>
      </c>
      <c r="C62" s="14" t="s">
        <v>42</v>
      </c>
      <c r="D62" s="13" t="s">
        <v>43</v>
      </c>
      <c r="E62" s="15">
        <v>1350000</v>
      </c>
      <c r="F62" s="13">
        <v>1</v>
      </c>
      <c r="G62" s="3">
        <f>F62*E62</f>
        <v>1350000</v>
      </c>
      <c r="H62" s="13">
        <v>2</v>
      </c>
      <c r="I62" s="23">
        <f>H62*E62</f>
        <v>2700000</v>
      </c>
    </row>
    <row r="63" spans="2:9" ht="13.8" customHeight="1" x14ac:dyDescent="0.25">
      <c r="B63" s="13">
        <v>47</v>
      </c>
      <c r="C63" s="14" t="s">
        <v>99</v>
      </c>
      <c r="D63" s="13" t="s">
        <v>26</v>
      </c>
      <c r="E63" s="15">
        <v>9500</v>
      </c>
      <c r="F63" s="13"/>
      <c r="G63" s="3">
        <f t="shared" ref="G63:G67" si="3">F63*E63</f>
        <v>0</v>
      </c>
      <c r="H63" s="13"/>
      <c r="I63" s="23"/>
    </row>
    <row r="64" spans="2:9" ht="13.8" customHeight="1" x14ac:dyDescent="0.25">
      <c r="B64" s="13">
        <v>48</v>
      </c>
      <c r="C64" s="14" t="s">
        <v>100</v>
      </c>
      <c r="D64" s="13" t="s">
        <v>34</v>
      </c>
      <c r="E64" s="15">
        <v>125000</v>
      </c>
      <c r="F64" s="13"/>
      <c r="G64" s="3">
        <f t="shared" si="3"/>
        <v>0</v>
      </c>
      <c r="H64" s="13"/>
      <c r="I64" s="23"/>
    </row>
    <row r="65" spans="2:9" ht="13.8" customHeight="1" x14ac:dyDescent="0.25">
      <c r="B65" s="13">
        <v>49</v>
      </c>
      <c r="C65" s="14" t="s">
        <v>101</v>
      </c>
      <c r="D65" s="13" t="s">
        <v>44</v>
      </c>
      <c r="E65" s="15">
        <v>1500000</v>
      </c>
      <c r="F65" s="13"/>
      <c r="G65" s="3">
        <f t="shared" si="3"/>
        <v>0</v>
      </c>
      <c r="H65" s="13"/>
      <c r="I65" s="23"/>
    </row>
    <row r="66" spans="2:9" ht="13.8" customHeight="1" x14ac:dyDescent="0.25">
      <c r="B66" s="13">
        <v>50</v>
      </c>
      <c r="C66" s="14" t="s">
        <v>102</v>
      </c>
      <c r="D66" s="13" t="s">
        <v>45</v>
      </c>
      <c r="E66" s="15">
        <v>47000</v>
      </c>
      <c r="F66" s="13"/>
      <c r="G66" s="3">
        <f t="shared" si="3"/>
        <v>0</v>
      </c>
      <c r="H66" s="13"/>
      <c r="I66" s="23"/>
    </row>
    <row r="67" spans="2:9" ht="13.8" customHeight="1" x14ac:dyDescent="0.25">
      <c r="B67" s="13">
        <v>51</v>
      </c>
      <c r="C67" s="14" t="s">
        <v>46</v>
      </c>
      <c r="D67" s="13" t="s">
        <v>45</v>
      </c>
      <c r="E67" s="15">
        <v>66000</v>
      </c>
      <c r="F67" s="13"/>
      <c r="G67" s="3">
        <f t="shared" si="3"/>
        <v>0</v>
      </c>
      <c r="H67" s="13"/>
      <c r="I67" s="23"/>
    </row>
    <row r="68" spans="2:9" ht="13.8" customHeight="1" x14ac:dyDescent="0.25">
      <c r="B68" s="13">
        <v>52</v>
      </c>
      <c r="C68" s="14" t="s">
        <v>47</v>
      </c>
      <c r="D68" s="13" t="s">
        <v>15</v>
      </c>
      <c r="E68" s="15">
        <v>2200000</v>
      </c>
      <c r="F68" s="13"/>
      <c r="G68" s="15"/>
      <c r="H68" s="13"/>
      <c r="I68" s="13"/>
    </row>
    <row r="69" spans="2:9" ht="13.8" customHeight="1" x14ac:dyDescent="0.25">
      <c r="B69" s="13">
        <v>53</v>
      </c>
      <c r="C69" s="14" t="s">
        <v>103</v>
      </c>
      <c r="D69" s="13" t="s">
        <v>15</v>
      </c>
      <c r="E69" s="15">
        <v>115000</v>
      </c>
      <c r="F69" s="13"/>
      <c r="G69" s="15"/>
      <c r="H69" s="13"/>
      <c r="I69" s="13"/>
    </row>
    <row r="70" spans="2:9" ht="13.8" customHeight="1" x14ac:dyDescent="0.25">
      <c r="B70" s="13">
        <v>54</v>
      </c>
      <c r="C70" s="14" t="s">
        <v>48</v>
      </c>
      <c r="D70" s="13" t="s">
        <v>15</v>
      </c>
      <c r="E70" s="15">
        <v>125000</v>
      </c>
      <c r="F70" s="13"/>
      <c r="G70" s="15"/>
      <c r="H70" s="13"/>
      <c r="I70" s="13"/>
    </row>
    <row r="71" spans="2:9" ht="13.8" customHeight="1" x14ac:dyDescent="0.25">
      <c r="B71" s="38" t="s">
        <v>8</v>
      </c>
      <c r="C71" s="39"/>
      <c r="D71" s="17"/>
      <c r="E71" s="18"/>
      <c r="F71" s="17"/>
      <c r="G71" s="18">
        <f>SUM(G57:G70)</f>
        <v>1350000</v>
      </c>
      <c r="H71" s="25"/>
      <c r="I71" s="18">
        <f>SUM(I57:I70)</f>
        <v>2700000</v>
      </c>
    </row>
    <row r="72" spans="2:9" ht="13.8" customHeight="1" x14ac:dyDescent="0.25">
      <c r="B72" s="13">
        <v>55</v>
      </c>
      <c r="C72" s="14" t="s">
        <v>104</v>
      </c>
      <c r="D72" s="13" t="s">
        <v>15</v>
      </c>
      <c r="E72" s="15">
        <v>85000</v>
      </c>
      <c r="F72" s="13"/>
      <c r="G72" s="15"/>
      <c r="H72" s="13"/>
      <c r="I72" s="13"/>
    </row>
    <row r="73" spans="2:9" ht="13.8" customHeight="1" x14ac:dyDescent="0.25">
      <c r="B73" s="13">
        <v>56</v>
      </c>
      <c r="C73" s="14" t="s">
        <v>49</v>
      </c>
      <c r="D73" s="13" t="s">
        <v>15</v>
      </c>
      <c r="E73" s="15">
        <v>25000</v>
      </c>
      <c r="F73" s="13"/>
      <c r="G73" s="15">
        <v>0</v>
      </c>
      <c r="H73" s="13"/>
      <c r="I73" s="13"/>
    </row>
    <row r="74" spans="2:9" ht="13.8" customHeight="1" x14ac:dyDescent="0.25">
      <c r="B74" s="13">
        <v>57</v>
      </c>
      <c r="C74" s="14" t="s">
        <v>105</v>
      </c>
      <c r="D74" s="13" t="s">
        <v>15</v>
      </c>
      <c r="E74" s="15">
        <v>85000</v>
      </c>
      <c r="F74" s="13"/>
      <c r="G74" s="15"/>
      <c r="H74" s="13"/>
      <c r="I74" s="13"/>
    </row>
    <row r="75" spans="2:9" ht="13.8" customHeight="1" x14ac:dyDescent="0.25">
      <c r="B75" s="13">
        <v>58</v>
      </c>
      <c r="C75" s="14" t="s">
        <v>106</v>
      </c>
      <c r="D75" s="13" t="s">
        <v>15</v>
      </c>
      <c r="E75" s="15">
        <v>55000</v>
      </c>
      <c r="F75" s="13"/>
      <c r="G75" s="15">
        <v>0</v>
      </c>
      <c r="H75" s="13"/>
      <c r="I75" s="13"/>
    </row>
    <row r="76" spans="2:9" ht="13.8" customHeight="1" x14ac:dyDescent="0.25">
      <c r="B76" s="13">
        <v>59</v>
      </c>
      <c r="C76" s="14" t="s">
        <v>50</v>
      </c>
      <c r="D76" s="13" t="s">
        <v>15</v>
      </c>
      <c r="E76" s="15">
        <v>70000</v>
      </c>
      <c r="F76" s="13"/>
      <c r="G76" s="15">
        <v>0</v>
      </c>
      <c r="H76" s="13"/>
      <c r="I76" s="13"/>
    </row>
    <row r="77" spans="2:9" ht="13.8" customHeight="1" x14ac:dyDescent="0.25">
      <c r="B77" s="13">
        <v>60</v>
      </c>
      <c r="C77" s="14" t="s">
        <v>51</v>
      </c>
      <c r="D77" s="13" t="s">
        <v>15</v>
      </c>
      <c r="E77" s="15">
        <v>10000</v>
      </c>
      <c r="F77" s="13"/>
      <c r="G77" s="15">
        <v>0</v>
      </c>
      <c r="H77" s="13"/>
      <c r="I77" s="13"/>
    </row>
    <row r="78" spans="2:9" ht="13.8" customHeight="1" x14ac:dyDescent="0.25">
      <c r="B78" s="13">
        <v>61</v>
      </c>
      <c r="C78" s="14" t="s">
        <v>107</v>
      </c>
      <c r="D78" s="13" t="s">
        <v>15</v>
      </c>
      <c r="E78" s="15">
        <v>63000</v>
      </c>
      <c r="F78" s="13"/>
      <c r="G78" s="15">
        <v>0</v>
      </c>
      <c r="H78" s="13"/>
      <c r="I78" s="13"/>
    </row>
    <row r="79" spans="2:9" ht="13.8" customHeight="1" x14ac:dyDescent="0.25">
      <c r="B79" s="13">
        <v>62</v>
      </c>
      <c r="C79" s="14" t="s">
        <v>108</v>
      </c>
      <c r="D79" s="13" t="s">
        <v>15</v>
      </c>
      <c r="E79" s="15">
        <v>100000</v>
      </c>
      <c r="F79" s="13"/>
      <c r="G79" s="15">
        <v>0</v>
      </c>
      <c r="H79" s="13"/>
      <c r="I79" s="13"/>
    </row>
    <row r="80" spans="2:9" ht="13.8" customHeight="1" x14ac:dyDescent="0.25">
      <c r="B80" s="13">
        <v>63</v>
      </c>
      <c r="C80" s="14" t="s">
        <v>109</v>
      </c>
      <c r="D80" s="13" t="s">
        <v>15</v>
      </c>
      <c r="E80" s="15">
        <v>30000</v>
      </c>
      <c r="F80" s="32"/>
      <c r="G80" s="15">
        <f>F80*E80</f>
        <v>0</v>
      </c>
      <c r="H80" s="23"/>
      <c r="I80" s="23"/>
    </row>
    <row r="81" spans="2:9" ht="13.8" customHeight="1" x14ac:dyDescent="0.25">
      <c r="B81" s="13">
        <v>64</v>
      </c>
      <c r="C81" s="14" t="s">
        <v>110</v>
      </c>
      <c r="D81" s="13" t="s">
        <v>15</v>
      </c>
      <c r="E81" s="15">
        <v>32000</v>
      </c>
      <c r="F81" s="13"/>
      <c r="G81" s="15">
        <f t="shared" ref="G81:G82" si="4">F81*E81</f>
        <v>0</v>
      </c>
      <c r="H81" s="23"/>
      <c r="I81" s="23"/>
    </row>
    <row r="82" spans="2:9" ht="13.8" customHeight="1" x14ac:dyDescent="0.25">
      <c r="B82" s="13">
        <v>65</v>
      </c>
      <c r="C82" s="14" t="s">
        <v>52</v>
      </c>
      <c r="D82" s="13" t="s">
        <v>15</v>
      </c>
      <c r="E82" s="15">
        <v>14286</v>
      </c>
      <c r="F82" s="13"/>
      <c r="G82" s="15">
        <f t="shared" si="4"/>
        <v>0</v>
      </c>
      <c r="H82" s="23"/>
      <c r="I82" s="23"/>
    </row>
    <row r="83" spans="2:9" ht="13.8" customHeight="1" x14ac:dyDescent="0.25">
      <c r="B83" s="13">
        <v>66</v>
      </c>
      <c r="C83" s="14" t="s">
        <v>53</v>
      </c>
      <c r="D83" s="13" t="s">
        <v>15</v>
      </c>
      <c r="E83" s="15">
        <v>3341</v>
      </c>
      <c r="F83" s="13"/>
      <c r="G83" s="15">
        <f t="shared" ref="G83:G91" si="5">F83*E83</f>
        <v>0</v>
      </c>
      <c r="H83" s="13"/>
      <c r="I83" s="23"/>
    </row>
    <row r="84" spans="2:9" ht="13.8" customHeight="1" x14ac:dyDescent="0.25">
      <c r="B84" s="13">
        <v>67</v>
      </c>
      <c r="C84" s="14" t="s">
        <v>111</v>
      </c>
      <c r="D84" s="13" t="s">
        <v>15</v>
      </c>
      <c r="E84" s="15">
        <v>7500</v>
      </c>
      <c r="F84" s="13"/>
      <c r="G84" s="15">
        <f t="shared" si="5"/>
        <v>0</v>
      </c>
      <c r="H84" s="13"/>
      <c r="I84" s="23"/>
    </row>
    <row r="85" spans="2:9" ht="13.8" customHeight="1" x14ac:dyDescent="0.25">
      <c r="B85" s="12">
        <v>68</v>
      </c>
      <c r="C85" s="20" t="s">
        <v>112</v>
      </c>
      <c r="D85" s="13" t="s">
        <v>15</v>
      </c>
      <c r="E85" s="15">
        <v>275000</v>
      </c>
      <c r="F85" s="13"/>
      <c r="G85" s="15">
        <f t="shared" si="5"/>
        <v>0</v>
      </c>
      <c r="H85" s="13"/>
      <c r="I85" s="23"/>
    </row>
    <row r="86" spans="2:9" ht="13.8" customHeight="1" x14ac:dyDescent="0.25">
      <c r="B86" s="13">
        <v>69</v>
      </c>
      <c r="C86" s="14" t="s">
        <v>54</v>
      </c>
      <c r="D86" s="13" t="s">
        <v>15</v>
      </c>
      <c r="E86" s="15">
        <v>36000</v>
      </c>
      <c r="F86" s="13"/>
      <c r="G86" s="15">
        <f t="shared" si="5"/>
        <v>0</v>
      </c>
      <c r="H86" s="13"/>
      <c r="I86" s="23"/>
    </row>
    <row r="87" spans="2:9" ht="13.8" customHeight="1" x14ac:dyDescent="0.25">
      <c r="B87" s="13">
        <v>70</v>
      </c>
      <c r="C87" s="14" t="s">
        <v>55</v>
      </c>
      <c r="D87" s="13" t="s">
        <v>15</v>
      </c>
      <c r="E87" s="15">
        <v>16000</v>
      </c>
      <c r="F87" s="13"/>
      <c r="G87" s="15">
        <f t="shared" si="5"/>
        <v>0</v>
      </c>
      <c r="H87" s="13"/>
      <c r="I87" s="23"/>
    </row>
    <row r="88" spans="2:9" ht="13.8" customHeight="1" x14ac:dyDescent="0.25">
      <c r="B88" s="13">
        <v>71</v>
      </c>
      <c r="C88" s="14" t="s">
        <v>56</v>
      </c>
      <c r="D88" s="13" t="s">
        <v>15</v>
      </c>
      <c r="E88" s="15">
        <v>36000</v>
      </c>
      <c r="F88" s="13"/>
      <c r="G88" s="15">
        <f t="shared" si="5"/>
        <v>0</v>
      </c>
      <c r="H88" s="13"/>
      <c r="I88" s="23"/>
    </row>
    <row r="89" spans="2:9" ht="13.8" customHeight="1" x14ac:dyDescent="0.25">
      <c r="B89" s="13">
        <v>72</v>
      </c>
      <c r="C89" s="14" t="s">
        <v>57</v>
      </c>
      <c r="D89" s="13" t="s">
        <v>15</v>
      </c>
      <c r="E89" s="15">
        <v>16000</v>
      </c>
      <c r="F89" s="13"/>
      <c r="G89" s="15">
        <f t="shared" si="5"/>
        <v>0</v>
      </c>
      <c r="H89" s="13"/>
      <c r="I89" s="23"/>
    </row>
    <row r="90" spans="2:9" ht="13.8" customHeight="1" x14ac:dyDescent="0.25">
      <c r="B90" s="13">
        <v>73</v>
      </c>
      <c r="C90" s="14" t="s">
        <v>113</v>
      </c>
      <c r="D90" s="13" t="s">
        <v>15</v>
      </c>
      <c r="E90" s="15">
        <v>35500</v>
      </c>
      <c r="F90" s="13"/>
      <c r="G90" s="15">
        <f t="shared" si="5"/>
        <v>0</v>
      </c>
      <c r="H90" s="13"/>
      <c r="I90" s="23"/>
    </row>
    <row r="91" spans="2:9" ht="13.8" customHeight="1" x14ac:dyDescent="0.25">
      <c r="B91" s="13">
        <v>74</v>
      </c>
      <c r="C91" s="14" t="s">
        <v>114</v>
      </c>
      <c r="D91" s="13" t="s">
        <v>15</v>
      </c>
      <c r="E91" s="15">
        <v>25000</v>
      </c>
      <c r="F91" s="13"/>
      <c r="G91" s="15">
        <f t="shared" si="5"/>
        <v>0</v>
      </c>
      <c r="H91" s="13"/>
      <c r="I91" s="23"/>
    </row>
    <row r="92" spans="2:9" ht="13.8" customHeight="1" x14ac:dyDescent="0.25">
      <c r="B92" s="38" t="s">
        <v>58</v>
      </c>
      <c r="C92" s="39"/>
      <c r="D92" s="17"/>
      <c r="E92" s="18"/>
      <c r="F92" s="17"/>
      <c r="G92" s="18">
        <f>SUM(G80:G91)</f>
        <v>0</v>
      </c>
      <c r="H92" s="25"/>
      <c r="I92" s="33">
        <f>SUM(I80:I91)</f>
        <v>0</v>
      </c>
    </row>
    <row r="93" spans="2:9" ht="13.8" customHeight="1" x14ac:dyDescent="0.25">
      <c r="B93" s="38" t="s">
        <v>59</v>
      </c>
      <c r="C93" s="39"/>
      <c r="D93" s="17"/>
      <c r="E93" s="18"/>
      <c r="F93" s="17"/>
      <c r="G93" s="18">
        <f>G92+G71</f>
        <v>1350000</v>
      </c>
      <c r="H93" s="25"/>
      <c r="I93" s="18">
        <f>I92+I71</f>
        <v>2700000</v>
      </c>
    </row>
    <row r="94" spans="2:9" ht="13.8" customHeight="1" x14ac:dyDescent="0.25">
      <c r="B94" s="13">
        <v>75</v>
      </c>
      <c r="C94" s="14" t="s">
        <v>60</v>
      </c>
      <c r="D94" s="13"/>
      <c r="E94" s="15"/>
      <c r="F94" s="13"/>
      <c r="G94" s="15"/>
      <c r="H94" s="13"/>
      <c r="I94" s="13"/>
    </row>
    <row r="95" spans="2:9" ht="13.8" customHeight="1" x14ac:dyDescent="0.25">
      <c r="B95" s="51" t="s">
        <v>61</v>
      </c>
      <c r="C95" s="52"/>
      <c r="D95" s="19"/>
      <c r="E95" s="21"/>
      <c r="F95" s="19"/>
      <c r="G95" s="21">
        <f>G93+G56</f>
        <v>12240000</v>
      </c>
      <c r="H95" s="13"/>
      <c r="I95" s="21">
        <f>I93+I56</f>
        <v>24480000</v>
      </c>
    </row>
    <row r="96" spans="2:9" ht="13.8" customHeight="1" x14ac:dyDescent="0.25">
      <c r="B96" s="13">
        <v>76</v>
      </c>
      <c r="C96" s="14" t="s">
        <v>62</v>
      </c>
      <c r="D96" s="13"/>
      <c r="E96" s="15"/>
      <c r="F96" s="13"/>
      <c r="G96" s="15">
        <f>G95*0.1</f>
        <v>1224000</v>
      </c>
      <c r="H96" s="13"/>
      <c r="I96" s="15">
        <f>I95*0.1-0.5</f>
        <v>2447999.5</v>
      </c>
    </row>
    <row r="97" spans="2:9" ht="13.8" customHeight="1" x14ac:dyDescent="0.25">
      <c r="B97" s="38" t="s">
        <v>63</v>
      </c>
      <c r="C97" s="39"/>
      <c r="D97" s="17"/>
      <c r="E97" s="18"/>
      <c r="F97" s="17"/>
      <c r="G97" s="18">
        <f>SUM(G95:G96)</f>
        <v>13464000</v>
      </c>
      <c r="H97" s="25"/>
      <c r="I97" s="18">
        <f>SUM(I95:I96)</f>
        <v>26927999.5</v>
      </c>
    </row>
    <row r="98" spans="2:9" ht="13.8" customHeight="1" x14ac:dyDescent="0.25">
      <c r="I98" s="10"/>
    </row>
    <row r="99" spans="2:9" ht="13.8" customHeight="1" x14ac:dyDescent="0.25">
      <c r="C99" s="29" t="s">
        <v>65</v>
      </c>
      <c r="I99" s="31"/>
    </row>
    <row r="100" spans="2:9" ht="13.8" customHeight="1" x14ac:dyDescent="0.25">
      <c r="C100" s="9" t="s">
        <v>116</v>
      </c>
      <c r="F100" s="22" t="s">
        <v>66</v>
      </c>
      <c r="I100" s="31"/>
    </row>
    <row r="101" spans="2:9" ht="13.8" customHeight="1" x14ac:dyDescent="0.25">
      <c r="C101" s="9" t="s">
        <v>117</v>
      </c>
      <c r="F101" s="22" t="s">
        <v>115</v>
      </c>
    </row>
    <row r="102" spans="2:9" s="26" customFormat="1" ht="31.2" customHeight="1" x14ac:dyDescent="0.3">
      <c r="C102" s="27" t="s">
        <v>118</v>
      </c>
      <c r="F102" s="41" t="s">
        <v>67</v>
      </c>
      <c r="G102" s="41"/>
    </row>
    <row r="103" spans="2:9" s="26" customFormat="1" ht="13.8" customHeight="1" x14ac:dyDescent="0.3">
      <c r="C103" s="27"/>
      <c r="E103" s="28"/>
      <c r="G103" s="28"/>
    </row>
    <row r="104" spans="2:9" ht="13.8" customHeight="1" x14ac:dyDescent="0.25">
      <c r="C104" s="4" t="s">
        <v>68</v>
      </c>
      <c r="D104" s="6"/>
      <c r="E104" s="6"/>
      <c r="F104" s="6"/>
      <c r="G104" s="5"/>
      <c r="H104" s="6"/>
      <c r="I104" s="1"/>
    </row>
    <row r="105" spans="2:9" ht="13.8" customHeight="1" x14ac:dyDescent="0.25">
      <c r="C105" s="6" t="s">
        <v>121</v>
      </c>
      <c r="D105" s="6"/>
      <c r="E105" s="6"/>
      <c r="F105" s="6" t="s">
        <v>122</v>
      </c>
      <c r="H105" s="6"/>
      <c r="I105" s="6"/>
    </row>
    <row r="106" spans="2:9" ht="13.8" customHeight="1" x14ac:dyDescent="0.25">
      <c r="C106" s="4" t="s">
        <v>64</v>
      </c>
      <c r="D106" s="6"/>
      <c r="E106" s="6"/>
      <c r="F106" s="6"/>
      <c r="G106" s="5"/>
      <c r="H106" s="6"/>
      <c r="I106" s="2"/>
    </row>
    <row r="107" spans="2:9" ht="13.8" customHeight="1" x14ac:dyDescent="0.25">
      <c r="C107" s="6" t="s">
        <v>69</v>
      </c>
      <c r="D107" s="6"/>
      <c r="E107" s="37"/>
      <c r="F107" s="6" t="s">
        <v>119</v>
      </c>
      <c r="H107" s="6"/>
      <c r="I107" s="6"/>
    </row>
    <row r="108" spans="2:9" ht="13.8" customHeight="1" x14ac:dyDescent="0.25">
      <c r="C108" s="6" t="s">
        <v>123</v>
      </c>
      <c r="D108" s="6"/>
      <c r="E108" s="6"/>
      <c r="F108" s="6" t="s">
        <v>124</v>
      </c>
      <c r="H108" s="7"/>
      <c r="I108" s="2"/>
    </row>
  </sheetData>
  <mergeCells count="24">
    <mergeCell ref="B2:I2"/>
    <mergeCell ref="B3:I3"/>
    <mergeCell ref="B49:C49"/>
    <mergeCell ref="B71:C71"/>
    <mergeCell ref="B92:C92"/>
    <mergeCell ref="B25:C25"/>
    <mergeCell ref="B54:C54"/>
    <mergeCell ref="B56:C56"/>
    <mergeCell ref="B93:C93"/>
    <mergeCell ref="F1:I1"/>
    <mergeCell ref="F102:G102"/>
    <mergeCell ref="D5:D7"/>
    <mergeCell ref="E5:E7"/>
    <mergeCell ref="B36:C36"/>
    <mergeCell ref="B37:C37"/>
    <mergeCell ref="B43:C43"/>
    <mergeCell ref="B5:B7"/>
    <mergeCell ref="C5:C7"/>
    <mergeCell ref="B95:C95"/>
    <mergeCell ref="B97:C97"/>
    <mergeCell ref="F5:G6"/>
    <mergeCell ref="H5:I6"/>
    <mergeCell ref="B10:C10"/>
    <mergeCell ref="B20:C20"/>
  </mergeCells>
  <printOptions horizontalCentered="1"/>
  <pageMargins left="0" right="0" top="1.25" bottom="0" header="0.3" footer="0.3"/>
  <pageSetup paperSize="9" scale="83" orientation="landscape" r:id="rId1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202402</vt:lpstr>
      <vt:lpstr>'202402'!Print_Area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2024-02-16T05:26:44Z</cp:lastPrinted>
  <dcterms:created xsi:type="dcterms:W3CDTF">2021-03-26T07:31:35Z</dcterms:created>
  <dcterms:modified xsi:type="dcterms:W3CDTF">2024-02-16T05:56:49Z</dcterms:modified>
</cp:coreProperties>
</file>