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ereen\OneDrive\Desktop\2024 guitsetgel\2024-2 sar - Copy\"/>
    </mc:Choice>
  </mc:AlternateContent>
  <xr:revisionPtr revIDLastSave="0" documentId="13_ncr:1_{72BB3A56-E24B-4D04-8A57-A8FAC1B67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z-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3" l="1"/>
  <c r="F90" i="3"/>
  <c r="H89" i="3"/>
  <c r="F89" i="3"/>
  <c r="H88" i="3"/>
  <c r="F88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1" i="3"/>
  <c r="F71" i="3"/>
  <c r="H70" i="3"/>
  <c r="F70" i="3"/>
  <c r="H69" i="3"/>
  <c r="F69" i="3"/>
  <c r="H68" i="3"/>
  <c r="F68" i="3"/>
  <c r="H66" i="3"/>
  <c r="F66" i="3"/>
  <c r="H65" i="3"/>
  <c r="F65" i="3"/>
  <c r="H64" i="3"/>
  <c r="F64" i="3"/>
  <c r="H63" i="3"/>
  <c r="F63" i="3"/>
  <c r="H62" i="3"/>
  <c r="F62" i="3"/>
  <c r="H57" i="3"/>
  <c r="F57" i="3"/>
  <c r="H56" i="3"/>
  <c r="F56" i="3"/>
  <c r="H55" i="3"/>
  <c r="F55" i="3"/>
  <c r="H54" i="3"/>
  <c r="F54" i="3"/>
  <c r="H51" i="3"/>
  <c r="F51" i="3"/>
  <c r="H50" i="3"/>
  <c r="F50" i="3"/>
  <c r="H49" i="3"/>
  <c r="F49" i="3"/>
  <c r="H47" i="3"/>
  <c r="F47" i="3"/>
  <c r="H46" i="3"/>
  <c r="F46" i="3"/>
  <c r="H42" i="3"/>
  <c r="F42" i="3"/>
  <c r="H41" i="3"/>
  <c r="F41" i="3"/>
  <c r="H40" i="3"/>
  <c r="F40" i="3"/>
  <c r="H39" i="3"/>
  <c r="F39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4" i="3"/>
  <c r="F14" i="3"/>
  <c r="H13" i="3"/>
  <c r="H15" i="3" s="1"/>
  <c r="F13" i="3"/>
  <c r="H12" i="3"/>
  <c r="F12" i="3"/>
  <c r="F67" i="3" l="1"/>
  <c r="F91" i="3"/>
  <c r="H67" i="3"/>
  <c r="H91" i="3"/>
  <c r="F52" i="3"/>
  <c r="H52" i="3"/>
  <c r="F43" i="3"/>
  <c r="F48" i="3"/>
  <c r="I48" i="3" s="1"/>
  <c r="H43" i="3"/>
  <c r="H53" i="3" s="1"/>
  <c r="H48" i="3"/>
  <c r="F15" i="3"/>
  <c r="F61" i="3"/>
  <c r="H61" i="3"/>
  <c r="H92" i="3" s="1"/>
  <c r="F92" i="3" l="1"/>
  <c r="F53" i="3"/>
  <c r="H93" i="3"/>
  <c r="H95" i="3"/>
  <c r="F93" i="3" l="1"/>
  <c r="F95" i="3"/>
  <c r="H96" i="3"/>
  <c r="F96" i="3" l="1"/>
  <c r="I96" i="3" s="1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<sst xmlns="http://schemas.openxmlformats.org/spreadsheetml/2006/main" count="193" uniqueCount="117">
  <si>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</si>
  <si>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</si>
  <si>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</si>
  <si>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</si>
  <si>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</si>
  <si>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</si>
  <si>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</si>
  <si>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</si>
  <si>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</si>
  <si>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</si>
  <si>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</si>
  <si>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</si>
  <si>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</si>
  <si>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</si>
  <si>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</si>
  <si>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</si>
  <si>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</si>
  <si>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</si>
  <si>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</si>
  <si>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</si>
  <si>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</si>
  <si>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</si>
  <si>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</si>
  <si>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</si>
  <si>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</si>
  <si>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</si>
  <si>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</si>
  <si>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</si>
  <si>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</si>
  <si>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</si>
  <si>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</si>
  <si>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</si>
  <si>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</si>
  <si>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</si>
  <si>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</si>
  <si>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</si>
  <si>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</si>
  <si>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</si>
  <si>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</si>
  <si>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</si>
  <si>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</si>
  <si>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</si>
  <si>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</si>
  <si>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</si>
  <si>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</si>
  <si>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</si>
  <si>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</si>
  <si>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</si>
  <si>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</si>
  <si>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</si>
  <si>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</si>
  <si>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</si>
  <si>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</si>
  <si>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</si>
  <si>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</si>
  <si>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</si>
  <si>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</si>
  <si>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</si>
  <si>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</si>
  <si>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</si>
  <si>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</si>
  <si>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</si>
  <si>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</si>
  <si>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</si>
  <si>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</si>
  <si>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</si>
  <si>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</si>
  <si>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</si>
  <si>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</si>
  <si>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</si>
  <si>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</si>
  <si>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</si>
  <si>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</si>
  <si>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</si>
  <si>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</si>
  <si>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</si>
  <si>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</si>
  <si>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</si>
  <si>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</si>
  <si>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</si>
  <si>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</si>
  <si>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</si>
  <si>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</si>
  <si>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</si>
  <si>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</si>
  <si>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</si>
  <si>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</si>
  <si>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</si>
  <si>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</si>
  <si>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</si>
  <si>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</si>
  <si>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</si>
  <si>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</si>
  <si>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</si>
  <si>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</si>
  <si>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</si>
  <si>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</si>
  <si>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</si>
  <si>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</si>
  <si>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</si>
  <si>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</si>
  <si>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</si>
  <si>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</si>
  <si>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</si>
  <si>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</si>
  <si>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</si>
  <si>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</si>
  <si>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</si>
  <si>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</si>
  <si>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</si>
  <si>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</si>
  <si>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</si>
  <si>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</si>
  <si>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</si>
  <si>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</si>
  <si>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03 дүгээр сарын 01 ээс  03 дүгээр сарын 31 хүртэл</t>
  </si>
  <si>
    <t xml:space="preserve"> 3-р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</si>
</sst>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₮_-;\-* #,##0_₮_-;_-* &quot;-&quot;_₮_-;_-@_-"/>
    <numFmt numFmtId="166" formatCode="_-* #,##0_р_._-;\-* #,##0_р_._-;_-* &quot;-&quot;_р_._-;_-@_-"/>
    <numFmt numFmtId="167" formatCode="_-* #,##0.0_р_._-;\-* #,##0.0_р_._-;_-* &quot;-&quot;_р_._-;_-@_-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6" fontId="2" fillId="0" borderId="5" xfId="3" applyNumberFormat="1" applyFont="1" applyBorder="1"/>
    <xf numFmtId="167" fontId="2" fillId="0" borderId="5" xfId="3" applyNumberFormat="1" applyFont="1" applyBorder="1"/>
    <xf numFmtId="166" fontId="2" fillId="2" borderId="5" xfId="3" applyNumberFormat="1" applyFont="1" applyFill="1" applyBorder="1"/>
    <xf numFmtId="0" fontId="2" fillId="0" borderId="0" xfId="0" applyFont="1"/>
    <xf numFmtId="168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6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9" fontId="7" fillId="0" borderId="5" xfId="1" applyNumberFormat="1" applyFont="1" applyBorder="1" applyAlignment="1">
      <alignment horizontal="center"/>
    </xf>
    <xf numFmtId="169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9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6" fontId="2" fillId="0" borderId="4" xfId="3" applyNumberFormat="1" applyFont="1" applyBorder="1"/>
    <xf numFmtId="167" fontId="2" fillId="0" borderId="4" xfId="3" applyNumberFormat="1" applyFont="1" applyBorder="1"/>
    <xf numFmtId="169" fontId="7" fillId="0" borderId="4" xfId="1" applyNumberFormat="1" applyFont="1" applyBorder="1" applyAlignment="1">
      <alignment horizontal="center"/>
    </xf>
    <xf numFmtId="169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6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/>
    <xf numFmtId="0" fontId="2" fillId="0" borderId="0" xfId="2" applyFont="1" applyAlignment="1">
      <alignment horizontal="right"/>
    </xf>
    <xf numFmtId="0" fontId="7" fillId="2" borderId="0" xfId="2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9"/>
  <sheetViews>
    <sheetView tabSelected="1" topLeftCell="A13" workbookViewId="0">
      <selection activeCell="T29" sqref="T29"/>
    </sheetView>
  </sheetViews>
  <sheetFormatPr defaultRowHeight="15" x14ac:dyDescent="0.25"/>
  <cols>
    <col min="1" max="1" width="4" style="3" customWidth="1"/>
    <col min="2" max="2" width="41.42578125" style="3" customWidth="1"/>
    <col min="3" max="3" width="9.28515625" style="3" customWidth="1"/>
    <col min="4" max="4" width="13.42578125" style="3" customWidth="1"/>
    <col min="5" max="5" width="11.42578125" style="3" customWidth="1"/>
    <col min="6" max="6" width="1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50" t="s">
        <v>0</v>
      </c>
      <c r="D4" s="50"/>
      <c r="E4" s="50"/>
      <c r="F4" s="50"/>
      <c r="G4" s="50"/>
      <c r="H4" s="50"/>
      <c r="I4" s="2"/>
    </row>
    <row r="5" spans="1:9" ht="15.75" x14ac:dyDescent="0.25">
      <c r="A5" s="1"/>
      <c r="B5" s="51" t="s">
        <v>1</v>
      </c>
      <c r="C5" s="51"/>
      <c r="D5" s="51"/>
      <c r="E5" s="51"/>
      <c r="F5" s="51"/>
      <c r="G5" s="51"/>
      <c r="H5" s="51"/>
      <c r="I5" s="51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51" t="s">
        <v>115</v>
      </c>
      <c r="B7" s="51"/>
      <c r="C7" s="51"/>
      <c r="D7" s="51"/>
      <c r="E7" s="51"/>
      <c r="F7" s="51"/>
      <c r="G7" s="51"/>
      <c r="H7" s="51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52" t="s">
        <v>4</v>
      </c>
      <c r="F9" s="52"/>
      <c r="G9" s="52"/>
      <c r="H9" s="52"/>
      <c r="I9" s="1"/>
    </row>
    <row r="10" spans="1:9" x14ac:dyDescent="0.25">
      <c r="A10" s="53" t="s">
        <v>5</v>
      </c>
      <c r="B10" s="55" t="s">
        <v>6</v>
      </c>
      <c r="C10" s="55" t="s">
        <v>7</v>
      </c>
      <c r="D10" s="57" t="s">
        <v>8</v>
      </c>
      <c r="E10" s="59" t="s">
        <v>9</v>
      </c>
      <c r="F10" s="60"/>
      <c r="G10" s="59" t="s">
        <v>10</v>
      </c>
      <c r="H10" s="60"/>
      <c r="I10" s="1"/>
    </row>
    <row r="11" spans="1:9" x14ac:dyDescent="0.25">
      <c r="A11" s="54"/>
      <c r="B11" s="56"/>
      <c r="C11" s="56"/>
      <c r="D11" s="58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28.5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ht="13.5" customHeight="1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0</v>
      </c>
      <c r="H17" s="11">
        <f t="shared" si="1"/>
        <v>0</v>
      </c>
      <c r="I17" s="14"/>
    </row>
    <row r="18" spans="1:9" ht="13.5" customHeight="1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ht="13.5" customHeight="1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ht="13.5" customHeight="1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/>
      <c r="H20" s="11">
        <f t="shared" si="1"/>
        <v>0</v>
      </c>
      <c r="I20" s="14"/>
    </row>
    <row r="21" spans="1:9" ht="13.5" customHeight="1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ht="13.5" customHeight="1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ht="13.5" customHeight="1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/>
      <c r="H23" s="11">
        <f t="shared" si="1"/>
        <v>0</v>
      </c>
      <c r="I23" s="14"/>
    </row>
    <row r="24" spans="1:9" ht="13.5" customHeight="1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ht="13.5" customHeight="1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/>
      <c r="H25" s="11">
        <f t="shared" si="1"/>
        <v>0</v>
      </c>
      <c r="I25" s="14"/>
    </row>
    <row r="26" spans="1:9" ht="13.5" customHeight="1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ht="13.5" customHeight="1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>
        <f t="shared" si="0"/>
        <v>0</v>
      </c>
      <c r="G27" s="12"/>
      <c r="H27" s="11">
        <f t="shared" si="1"/>
        <v>0</v>
      </c>
      <c r="I27" s="14"/>
    </row>
    <row r="28" spans="1:9" ht="13.5" customHeight="1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ht="13.5" customHeight="1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ht="13.5" customHeight="1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ht="13.5" customHeight="1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ht="13.5" customHeight="1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/>
      <c r="H32" s="11">
        <f t="shared" si="1"/>
        <v>0</v>
      </c>
      <c r="I32" s="14"/>
    </row>
    <row r="33" spans="1:9" ht="13.5" customHeight="1" x14ac:dyDescent="0.25">
      <c r="A33" s="9">
        <v>22</v>
      </c>
      <c r="B33" s="10" t="s">
        <v>42</v>
      </c>
      <c r="C33" s="9" t="s">
        <v>27</v>
      </c>
      <c r="D33" s="11">
        <v>15000</v>
      </c>
      <c r="E33" s="12"/>
      <c r="F33" s="11">
        <f t="shared" si="0"/>
        <v>0</v>
      </c>
      <c r="G33" s="12"/>
      <c r="H33" s="11">
        <f t="shared" si="1"/>
        <v>0</v>
      </c>
      <c r="I33" s="14"/>
    </row>
    <row r="34" spans="1:9" x14ac:dyDescent="0.25">
      <c r="A34" s="9">
        <v>23</v>
      </c>
      <c r="B34" s="10" t="s">
        <v>43</v>
      </c>
      <c r="C34" s="9" t="s">
        <v>27</v>
      </c>
      <c r="D34" s="11">
        <v>10000</v>
      </c>
      <c r="E34" s="12"/>
      <c r="F34" s="11">
        <f>D34*E34</f>
        <v>0</v>
      </c>
      <c r="G34" s="12"/>
      <c r="H34" s="11">
        <f>D34*G34</f>
        <v>0</v>
      </c>
      <c r="I34" s="14"/>
    </row>
    <row r="35" spans="1:9" x14ac:dyDescent="0.25">
      <c r="A35" s="9">
        <v>24</v>
      </c>
      <c r="B35" s="10" t="s">
        <v>44</v>
      </c>
      <c r="C35" s="9" t="s">
        <v>27</v>
      </c>
      <c r="D35" s="11">
        <v>10000</v>
      </c>
      <c r="E35" s="12"/>
      <c r="F35" s="11">
        <f>D35*E35</f>
        <v>0</v>
      </c>
      <c r="G35" s="12"/>
      <c r="H35" s="11">
        <f>D35*G35</f>
        <v>0</v>
      </c>
      <c r="I35" s="14"/>
    </row>
    <row r="36" spans="1:9" x14ac:dyDescent="0.25">
      <c r="A36" s="63"/>
      <c r="B36" s="63"/>
      <c r="C36" s="63"/>
      <c r="D36" s="63"/>
      <c r="E36" s="63"/>
      <c r="F36" s="63"/>
      <c r="G36" s="63"/>
      <c r="H36" s="63"/>
      <c r="I36" s="14"/>
    </row>
    <row r="37" spans="1:9" ht="13.5" customHeight="1" x14ac:dyDescent="0.25">
      <c r="A37" s="63"/>
      <c r="B37" s="63"/>
      <c r="C37" s="63"/>
      <c r="D37" s="63"/>
      <c r="E37" s="63"/>
      <c r="F37" s="63"/>
      <c r="G37" s="63"/>
      <c r="H37" s="63"/>
      <c r="I37" s="14"/>
    </row>
    <row r="38" spans="1:9" ht="13.5" customHeight="1" x14ac:dyDescent="0.25">
      <c r="A38" s="63"/>
      <c r="B38" s="63"/>
      <c r="C38" s="63"/>
      <c r="D38" s="63"/>
      <c r="E38" s="63"/>
      <c r="F38" s="63"/>
      <c r="G38" s="63"/>
      <c r="H38" s="63"/>
      <c r="I38" s="14"/>
    </row>
    <row r="39" spans="1:9" ht="13.5" customHeight="1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ht="13.5" customHeight="1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ht="13.5" customHeight="1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ht="13.5" customHeight="1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ht="13.5" customHeight="1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0</v>
      </c>
      <c r="G43" s="12"/>
      <c r="H43" s="17">
        <f>SUM(H16:H42)</f>
        <v>0</v>
      </c>
      <c r="I43" s="14"/>
    </row>
    <row r="44" spans="1:9" ht="13.5" customHeight="1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ht="13.5" customHeight="1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ht="13.5" customHeight="1" x14ac:dyDescent="0.25">
      <c r="A46" s="9">
        <v>32</v>
      </c>
      <c r="B46" s="10" t="s">
        <v>52</v>
      </c>
      <c r="C46" s="9" t="s">
        <v>53</v>
      </c>
      <c r="D46" s="11">
        <v>95000</v>
      </c>
      <c r="E46" s="12">
        <v>185.5</v>
      </c>
      <c r="F46" s="11">
        <f t="shared" ref="F46:F51" si="2">D46*E46</f>
        <v>17622500</v>
      </c>
      <c r="G46" s="12">
        <v>535.5</v>
      </c>
      <c r="H46" s="11">
        <f t="shared" ref="H46:H51" si="3">D46*G46</f>
        <v>50872500</v>
      </c>
      <c r="I46" s="14"/>
    </row>
    <row r="47" spans="1:9" ht="13.5" customHeight="1" x14ac:dyDescent="0.25">
      <c r="A47" s="9">
        <v>33</v>
      </c>
      <c r="B47" s="10" t="s">
        <v>54</v>
      </c>
      <c r="C47" s="9" t="s">
        <v>55</v>
      </c>
      <c r="D47" s="11">
        <v>10000</v>
      </c>
      <c r="E47" s="12"/>
      <c r="F47" s="11">
        <f t="shared" si="2"/>
        <v>0</v>
      </c>
      <c r="G47" s="12"/>
      <c r="H47" s="11">
        <f t="shared" si="3"/>
        <v>0</v>
      </c>
      <c r="I47" s="14"/>
    </row>
    <row r="48" spans="1:9" ht="13.5" customHeight="1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17622500</v>
      </c>
      <c r="G48" s="12"/>
      <c r="H48" s="17">
        <f>SUM(H44:H47)</f>
        <v>50872500</v>
      </c>
      <c r="I48" s="43">
        <f>F48*2.2%</f>
        <v>387695.00000000006</v>
      </c>
    </row>
    <row r="49" spans="1:11" ht="13.5" customHeight="1" x14ac:dyDescent="0.25">
      <c r="A49" s="9">
        <v>35</v>
      </c>
      <c r="B49" s="10" t="s">
        <v>56</v>
      </c>
      <c r="C49" s="9" t="s">
        <v>57</v>
      </c>
      <c r="D49" s="11">
        <v>1300</v>
      </c>
      <c r="E49" s="12"/>
      <c r="F49" s="11">
        <f t="shared" si="2"/>
        <v>0</v>
      </c>
      <c r="G49" s="12"/>
      <c r="H49" s="11">
        <f t="shared" si="3"/>
        <v>0</v>
      </c>
      <c r="I49" s="14"/>
    </row>
    <row r="50" spans="1:11" ht="13.5" customHeight="1" x14ac:dyDescent="0.25">
      <c r="A50" s="9">
        <v>36</v>
      </c>
      <c r="B50" s="10" t="s">
        <v>58</v>
      </c>
      <c r="C50" s="9" t="s">
        <v>57</v>
      </c>
      <c r="D50" s="11">
        <v>1300</v>
      </c>
      <c r="E50" s="12"/>
      <c r="F50" s="11">
        <f t="shared" si="2"/>
        <v>0</v>
      </c>
      <c r="G50" s="12"/>
      <c r="H50" s="11">
        <f t="shared" si="3"/>
        <v>0</v>
      </c>
      <c r="I50" s="14"/>
    </row>
    <row r="51" spans="1:11" ht="13.5" customHeight="1" x14ac:dyDescent="0.25">
      <c r="A51" s="9">
        <v>37</v>
      </c>
      <c r="B51" s="10" t="s">
        <v>59</v>
      </c>
      <c r="C51" s="9" t="s">
        <v>57</v>
      </c>
      <c r="D51" s="11">
        <v>1200</v>
      </c>
      <c r="E51" s="12"/>
      <c r="F51" s="11">
        <f t="shared" si="2"/>
        <v>0</v>
      </c>
      <c r="G51" s="12"/>
      <c r="H51" s="11">
        <f t="shared" si="3"/>
        <v>0</v>
      </c>
      <c r="I51" s="14"/>
    </row>
    <row r="52" spans="1:11" ht="13.5" customHeight="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0</v>
      </c>
      <c r="G52" s="12"/>
      <c r="H52" s="17">
        <f>SUM(H49:H51)</f>
        <v>0</v>
      </c>
      <c r="I52" s="14"/>
    </row>
    <row r="53" spans="1:11" s="24" customFormat="1" ht="13.5" customHeigh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17622500</v>
      </c>
      <c r="G53" s="12"/>
      <c r="H53" s="22">
        <f>H15+H43+H48+H52</f>
        <v>50872500</v>
      </c>
      <c r="I53" s="23"/>
    </row>
    <row r="54" spans="1:11" ht="13.5" customHeight="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3</v>
      </c>
      <c r="H54" s="11">
        <f t="shared" ref="H54:H57" si="5">D54*G54</f>
        <v>3600000</v>
      </c>
      <c r="I54" s="14"/>
    </row>
    <row r="55" spans="1:11" ht="13.5" customHeight="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ht="13.5" customHeight="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/>
      <c r="H56" s="11">
        <f t="shared" si="5"/>
        <v>0</v>
      </c>
      <c r="I56" s="14"/>
    </row>
    <row r="57" spans="1:11" ht="13.5" customHeight="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/>
      <c r="H57" s="11">
        <f t="shared" si="5"/>
        <v>0</v>
      </c>
      <c r="I57" s="14"/>
    </row>
    <row r="58" spans="1:11" ht="13.5" customHeight="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ht="13.5" customHeight="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ht="13.5" customHeight="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ht="13.5" customHeight="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3600000</v>
      </c>
      <c r="I61" s="14"/>
    </row>
    <row r="62" spans="1:11" ht="13.5" customHeight="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ht="13.5" customHeight="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/>
      <c r="H63" s="11">
        <f t="shared" si="7"/>
        <v>0</v>
      </c>
      <c r="I63" s="14"/>
      <c r="K63"/>
    </row>
    <row r="64" spans="1:11" s="24" customFormat="1" ht="13.5" customHeigh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/>
      <c r="H64" s="11">
        <f t="shared" si="7"/>
        <v>0</v>
      </c>
      <c r="I64" s="23"/>
      <c r="K64" s="31"/>
    </row>
    <row r="65" spans="1:11" ht="13.5" customHeight="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/>
      <c r="H65" s="11">
        <f t="shared" si="7"/>
        <v>0</v>
      </c>
      <c r="I65" s="14"/>
      <c r="K65"/>
    </row>
    <row r="66" spans="1:11" ht="13.5" customHeight="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/>
      <c r="H66" s="11">
        <f t="shared" si="7"/>
        <v>0</v>
      </c>
      <c r="I66" s="14"/>
      <c r="K66"/>
    </row>
    <row r="67" spans="1:11" x14ac:dyDescent="0.25">
      <c r="A67" s="9">
        <v>53</v>
      </c>
      <c r="B67" s="32" t="s">
        <v>19</v>
      </c>
      <c r="C67" s="9" t="s">
        <v>14</v>
      </c>
      <c r="D67" s="11"/>
      <c r="E67" s="12"/>
      <c r="F67" s="17">
        <f>SUM(F62:F66)</f>
        <v>0</v>
      </c>
      <c r="G67" s="12"/>
      <c r="H67" s="17">
        <f>SUM(H62:H66)</f>
        <v>0</v>
      </c>
      <c r="I67" s="14"/>
      <c r="K67"/>
    </row>
    <row r="68" spans="1:11" ht="29.25" x14ac:dyDescent="0.25">
      <c r="A68" s="9">
        <v>54</v>
      </c>
      <c r="B68" s="33" t="s">
        <v>72</v>
      </c>
      <c r="C68" s="9" t="s">
        <v>27</v>
      </c>
      <c r="D68" s="11">
        <v>19631.561900000001</v>
      </c>
      <c r="E68" s="12"/>
      <c r="F68" s="11">
        <f t="shared" si="6"/>
        <v>0</v>
      </c>
      <c r="G68" s="12"/>
      <c r="H68" s="11">
        <f t="shared" si="7"/>
        <v>0</v>
      </c>
      <c r="I68" s="14"/>
      <c r="K68"/>
    </row>
    <row r="69" spans="1:11" x14ac:dyDescent="0.25">
      <c r="A69" s="25">
        <v>55</v>
      </c>
      <c r="B69" s="30" t="s">
        <v>73</v>
      </c>
      <c r="C69" s="25" t="s">
        <v>27</v>
      </c>
      <c r="D69" s="26">
        <v>29500</v>
      </c>
      <c r="E69" s="27"/>
      <c r="F69" s="11">
        <f t="shared" si="6"/>
        <v>0</v>
      </c>
      <c r="G69" s="27"/>
      <c r="H69" s="11">
        <f t="shared" si="7"/>
        <v>0</v>
      </c>
      <c r="I69" s="14"/>
      <c r="K69"/>
    </row>
    <row r="70" spans="1:11" ht="29.25" x14ac:dyDescent="0.25">
      <c r="A70" s="9">
        <v>56</v>
      </c>
      <c r="B70" s="33" t="s">
        <v>74</v>
      </c>
      <c r="C70" s="9" t="s">
        <v>27</v>
      </c>
      <c r="D70" s="11">
        <v>20000</v>
      </c>
      <c r="E70" s="12"/>
      <c r="F70" s="11">
        <f t="shared" si="6"/>
        <v>0</v>
      </c>
      <c r="G70" s="12"/>
      <c r="H70" s="11">
        <f t="shared" si="7"/>
        <v>0</v>
      </c>
      <c r="I70" s="14"/>
      <c r="K70"/>
    </row>
    <row r="71" spans="1:11" ht="15" customHeight="1" x14ac:dyDescent="0.25">
      <c r="A71" s="9">
        <v>57</v>
      </c>
      <c r="B71" s="33" t="s">
        <v>75</v>
      </c>
      <c r="C71" s="9" t="s">
        <v>27</v>
      </c>
      <c r="D71" s="11">
        <v>45000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ht="15" customHeight="1" x14ac:dyDescent="0.25">
      <c r="A72" s="45"/>
      <c r="B72" s="45"/>
      <c r="C72" s="45"/>
      <c r="D72" s="45"/>
      <c r="E72" s="45"/>
      <c r="F72" s="45"/>
      <c r="G72" s="45"/>
      <c r="H72" s="45"/>
      <c r="I72" s="14"/>
      <c r="K72"/>
    </row>
    <row r="73" spans="1:11" ht="15" customHeight="1" x14ac:dyDescent="0.25">
      <c r="A73" s="45"/>
      <c r="B73" s="45"/>
      <c r="C73" s="45"/>
      <c r="D73" s="45"/>
      <c r="E73" s="45"/>
      <c r="F73" s="45"/>
      <c r="G73" s="45"/>
      <c r="H73" s="45"/>
      <c r="I73" s="14"/>
      <c r="K73"/>
    </row>
    <row r="74" spans="1:11" ht="15" customHeight="1" x14ac:dyDescent="0.25">
      <c r="A74" s="45"/>
      <c r="B74" s="45"/>
      <c r="C74" s="45"/>
      <c r="D74" s="45"/>
      <c r="E74" s="45"/>
      <c r="F74" s="45"/>
      <c r="G74" s="45"/>
      <c r="H74" s="45"/>
      <c r="I74" s="14"/>
      <c r="K74"/>
    </row>
    <row r="75" spans="1:11" x14ac:dyDescent="0.25">
      <c r="A75" s="9">
        <v>58</v>
      </c>
      <c r="B75" s="30" t="s">
        <v>76</v>
      </c>
      <c r="C75" s="9" t="s">
        <v>27</v>
      </c>
      <c r="D75" s="11">
        <v>24100</v>
      </c>
      <c r="E75" s="12"/>
      <c r="F75" s="11">
        <f t="shared" si="6"/>
        <v>0</v>
      </c>
      <c r="G75" s="12"/>
      <c r="H75" s="11">
        <f t="shared" si="7"/>
        <v>0</v>
      </c>
      <c r="I75" s="14"/>
      <c r="K75"/>
    </row>
    <row r="76" spans="1:11" x14ac:dyDescent="0.25">
      <c r="A76" s="9">
        <v>59</v>
      </c>
      <c r="B76" s="30" t="s">
        <v>77</v>
      </c>
      <c r="C76" s="9" t="s">
        <v>27</v>
      </c>
      <c r="D76" s="11">
        <v>14000</v>
      </c>
      <c r="E76" s="12"/>
      <c r="F76" s="11">
        <f t="shared" si="6"/>
        <v>0</v>
      </c>
      <c r="G76" s="12"/>
      <c r="H76" s="11">
        <f t="shared" si="7"/>
        <v>0</v>
      </c>
      <c r="I76" s="14"/>
      <c r="K76"/>
    </row>
    <row r="77" spans="1:11" x14ac:dyDescent="0.25">
      <c r="A77" s="9">
        <v>60</v>
      </c>
      <c r="B77" s="30" t="s">
        <v>78</v>
      </c>
      <c r="C77" s="9" t="s">
        <v>27</v>
      </c>
      <c r="D77" s="11">
        <v>46000</v>
      </c>
      <c r="E77" s="12"/>
      <c r="F77" s="11">
        <f t="shared" si="6"/>
        <v>0</v>
      </c>
      <c r="G77" s="12"/>
      <c r="H77" s="11">
        <f t="shared" si="7"/>
        <v>0</v>
      </c>
      <c r="I77" s="14"/>
      <c r="K77"/>
    </row>
    <row r="78" spans="1:11" x14ac:dyDescent="0.25">
      <c r="A78" s="9">
        <v>61</v>
      </c>
      <c r="B78" s="30" t="s">
        <v>79</v>
      </c>
      <c r="C78" s="9" t="s">
        <v>27</v>
      </c>
      <c r="D78" s="11">
        <v>16000</v>
      </c>
      <c r="E78" s="12"/>
      <c r="F78" s="11">
        <f t="shared" si="6"/>
        <v>0</v>
      </c>
      <c r="G78" s="12"/>
      <c r="H78" s="11">
        <f t="shared" si="7"/>
        <v>0</v>
      </c>
      <c r="I78" s="14"/>
      <c r="K78"/>
    </row>
    <row r="79" spans="1:1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/>
      <c r="H89" s="11">
        <f t="shared" si="7"/>
        <v>0</v>
      </c>
      <c r="I89" s="14"/>
      <c r="K89"/>
    </row>
    <row r="90" spans="1:1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SUM(F68:F90)</f>
        <v>0</v>
      </c>
      <c r="G91" s="12"/>
      <c r="H91" s="17">
        <f>SUM(H68:H90)</f>
        <v>0</v>
      </c>
      <c r="I91" s="14"/>
      <c r="K91"/>
    </row>
    <row r="92" spans="1:1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F61+F91+F67</f>
        <v>1200000</v>
      </c>
      <c r="G92" s="12"/>
      <c r="H92" s="34">
        <f>H61+H91+H67</f>
        <v>3600000</v>
      </c>
      <c r="I92" s="14"/>
      <c r="K92"/>
    </row>
    <row r="93" spans="1:1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18822500</v>
      </c>
      <c r="G93" s="12"/>
      <c r="H93" s="34">
        <f>H53+H92</f>
        <v>54472500</v>
      </c>
      <c r="I93" s="14"/>
    </row>
    <row r="94" spans="1:11" x14ac:dyDescent="0.25">
      <c r="A94" s="9">
        <v>77</v>
      </c>
      <c r="B94" s="10" t="s">
        <v>94</v>
      </c>
      <c r="C94" s="9" t="s">
        <v>14</v>
      </c>
      <c r="D94" s="11"/>
      <c r="E94" s="12"/>
      <c r="F94" s="34"/>
      <c r="G94" s="12"/>
      <c r="H94" s="34"/>
      <c r="I94" s="14"/>
    </row>
    <row r="95" spans="1:11" x14ac:dyDescent="0.25">
      <c r="A95" s="9">
        <v>78</v>
      </c>
      <c r="B95" s="10" t="s">
        <v>95</v>
      </c>
      <c r="C95" s="9" t="s">
        <v>14</v>
      </c>
      <c r="D95" s="11"/>
      <c r="E95" s="12"/>
      <c r="F95" s="34">
        <f>0.1*(F53+F92)</f>
        <v>1882250</v>
      </c>
      <c r="G95" s="12"/>
      <c r="H95" s="34">
        <f>0.1*(H53+H92)</f>
        <v>5447250</v>
      </c>
      <c r="I95" s="14"/>
    </row>
    <row r="96" spans="1:11" x14ac:dyDescent="0.25">
      <c r="A96" s="9">
        <v>79</v>
      </c>
      <c r="B96" s="10" t="s">
        <v>96</v>
      </c>
      <c r="C96" s="9" t="s">
        <v>16</v>
      </c>
      <c r="D96" s="11"/>
      <c r="E96" s="12"/>
      <c r="F96" s="34">
        <f>F93+F95</f>
        <v>20704750</v>
      </c>
      <c r="G96" s="12"/>
      <c r="H96" s="34">
        <f>H93+H95</f>
        <v>59919750</v>
      </c>
      <c r="I96" s="43">
        <f>F96-I48</f>
        <v>20317055</v>
      </c>
    </row>
    <row r="97" spans="1:13" x14ac:dyDescent="0.25">
      <c r="A97" s="35"/>
      <c r="B97" s="36" t="s">
        <v>97</v>
      </c>
      <c r="C97" s="1"/>
      <c r="D97" s="1"/>
      <c r="E97" s="1"/>
      <c r="F97" s="1"/>
      <c r="G97" s="14"/>
      <c r="H97" s="14"/>
    </row>
    <row r="98" spans="1:13" ht="24.75" customHeight="1" x14ac:dyDescent="0.25">
      <c r="A98" s="35"/>
      <c r="B98" s="61" t="s">
        <v>98</v>
      </c>
      <c r="C98" s="61"/>
      <c r="D98" s="37" t="s">
        <v>114</v>
      </c>
      <c r="E98" s="37"/>
      <c r="F98" s="37"/>
      <c r="G98" s="62" t="s">
        <v>99</v>
      </c>
      <c r="H98" s="62"/>
    </row>
    <row r="99" spans="1:13" ht="15" customHeight="1" x14ac:dyDescent="0.25">
      <c r="A99" s="35"/>
      <c r="B99" s="44"/>
      <c r="C99" s="14"/>
      <c r="D99" s="37" t="s">
        <v>112</v>
      </c>
      <c r="E99" s="37"/>
      <c r="F99" s="37"/>
      <c r="G99" s="49" t="s">
        <v>113</v>
      </c>
      <c r="H99" s="49"/>
    </row>
    <row r="100" spans="1:13" ht="15" customHeight="1" x14ac:dyDescent="0.25">
      <c r="A100" s="35"/>
      <c r="B100" s="14"/>
      <c r="C100" s="14"/>
      <c r="D100" s="37" t="s">
        <v>100</v>
      </c>
      <c r="E100" s="37"/>
      <c r="F100" s="37"/>
      <c r="G100" s="49" t="s">
        <v>101</v>
      </c>
      <c r="H100" s="49"/>
      <c r="J100" s="38"/>
    </row>
    <row r="101" spans="1:13" ht="15" customHeight="1" x14ac:dyDescent="0.25">
      <c r="A101" s="35"/>
      <c r="B101" s="36" t="s">
        <v>102</v>
      </c>
      <c r="C101" s="39"/>
      <c r="D101" s="39"/>
      <c r="E101" s="39"/>
      <c r="F101" s="39"/>
      <c r="G101" s="40"/>
      <c r="H101" s="40"/>
      <c r="J101" s="38"/>
    </row>
    <row r="102" spans="1:13" x14ac:dyDescent="0.25">
      <c r="B102" s="36"/>
      <c r="C102" s="14"/>
      <c r="D102" s="39" t="s">
        <v>103</v>
      </c>
      <c r="E102" s="39"/>
      <c r="F102" s="39"/>
      <c r="G102" s="46" t="s">
        <v>104</v>
      </c>
      <c r="H102" s="46"/>
    </row>
    <row r="103" spans="1:13" ht="15" customHeight="1" x14ac:dyDescent="0.25">
      <c r="B103" s="36" t="s">
        <v>105</v>
      </c>
      <c r="C103" s="14"/>
      <c r="D103" s="41"/>
      <c r="E103" s="41"/>
      <c r="F103" s="41"/>
      <c r="G103" s="40"/>
      <c r="H103" s="40"/>
    </row>
    <row r="104" spans="1:13" x14ac:dyDescent="0.25">
      <c r="B104" s="47" t="s">
        <v>106</v>
      </c>
      <c r="C104" s="47"/>
      <c r="D104" s="47" t="s">
        <v>107</v>
      </c>
      <c r="E104" s="47"/>
      <c r="F104" s="47"/>
      <c r="G104" s="46" t="s">
        <v>108</v>
      </c>
      <c r="H104" s="46"/>
    </row>
    <row r="105" spans="1:13" x14ac:dyDescent="0.25">
      <c r="B105" s="1"/>
      <c r="C105" s="14"/>
      <c r="D105" s="42" t="s">
        <v>109</v>
      </c>
      <c r="E105" s="42"/>
      <c r="F105" s="42"/>
      <c r="G105" s="48" t="s">
        <v>111</v>
      </c>
      <c r="H105" s="48"/>
    </row>
    <row r="109" spans="1:13" x14ac:dyDescent="0.25">
      <c r="M109" s="3" t="s">
        <v>110</v>
      </c>
    </row>
  </sheetData>
  <mergeCells count="21">
    <mergeCell ref="G105:H105"/>
    <mergeCell ref="G100:H100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B98:C98"/>
    <mergeCell ref="G98:H98"/>
    <mergeCell ref="G99:H99"/>
    <mergeCell ref="A36:H38"/>
    <mergeCell ref="A72:H74"/>
    <mergeCell ref="G102:H102"/>
    <mergeCell ref="B104:C104"/>
    <mergeCell ref="D104:F104"/>
    <mergeCell ref="G104:H104"/>
  </mergeCells>
  <pageMargins left="0.7" right="0.53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Geology Geo</cp:lastModifiedBy>
  <cp:lastPrinted>2024-03-19T02:58:26Z</cp:lastPrinted>
  <dcterms:created xsi:type="dcterms:W3CDTF">2015-06-05T18:17:20Z</dcterms:created>
  <dcterms:modified xsi:type="dcterms:W3CDTF">2024-03-19T03:01:47Z</dcterms:modified>
</cp:coreProperties>
</file>