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Tsagaan Ovoo-50\Documents\Todotgol-2024\"/>
    </mc:Choice>
  </mc:AlternateContent>
  <xr:revisionPtr revIDLastSave="0" documentId="13_ncr:1_{D889D7F3-4B0A-437E-8025-3D81C4A94AE3}" xr6:coauthVersionLast="47" xr6:coauthVersionMax="47" xr10:uidLastSave="{00000000-0000-0000-0000-000000000000}"/>
  <bookViews>
    <workbookView xWindow="-120" yWindow="-120" windowWidth="29040" windowHeight="15720" tabRatio="992" activeTab="3" xr2:uid="{00000000-000D-0000-FFFF-FFFF00000000}"/>
  </bookViews>
  <sheets>
    <sheet name="1-2024" sheetId="69" r:id="rId1"/>
    <sheet name="2-2024" sheetId="70" r:id="rId2"/>
    <sheet name="3-2024" sheetId="71" r:id="rId3"/>
    <sheet name="4-2024" sheetId="72" r:id="rId4"/>
  </sheets>
  <calcPr calcId="191029"/>
</workbook>
</file>

<file path=xl/calcChain.xml><?xml version="1.0" encoding="utf-8"?>
<calcChain xmlns="http://schemas.openxmlformats.org/spreadsheetml/2006/main">
  <c r="G36" i="72" l="1"/>
  <c r="H36" i="72" s="1"/>
  <c r="H37" i="72" s="1"/>
  <c r="G53" i="72"/>
  <c r="H53" i="72" s="1"/>
  <c r="H54" i="72" s="1"/>
  <c r="H55" i="72" s="1"/>
  <c r="F55" i="72"/>
  <c r="F54" i="72"/>
  <c r="F53" i="72"/>
  <c r="F36" i="72"/>
  <c r="F37" i="72" s="1"/>
  <c r="F44" i="72" s="1"/>
  <c r="F56" i="72" s="1"/>
  <c r="H19" i="72"/>
  <c r="H17" i="72"/>
  <c r="G53" i="71"/>
  <c r="H53" i="71" s="1"/>
  <c r="H54" i="71" s="1"/>
  <c r="H55" i="71" s="1"/>
  <c r="G36" i="71"/>
  <c r="H36" i="71" s="1"/>
  <c r="H37" i="71" s="1"/>
  <c r="F54" i="71"/>
  <c r="F55" i="71" s="1"/>
  <c r="F53" i="71"/>
  <c r="F37" i="71"/>
  <c r="F44" i="71" s="1"/>
  <c r="F56" i="71" s="1"/>
  <c r="F36" i="71"/>
  <c r="H19" i="71"/>
  <c r="H17" i="71"/>
  <c r="G53" i="70"/>
  <c r="H53" i="70" s="1"/>
  <c r="H54" i="70" s="1"/>
  <c r="H55" i="70" s="1"/>
  <c r="G36" i="70"/>
  <c r="H36" i="70" s="1"/>
  <c r="H37" i="70" s="1"/>
  <c r="F54" i="70"/>
  <c r="F55" i="70" s="1"/>
  <c r="F53" i="70"/>
  <c r="F37" i="70"/>
  <c r="F36" i="70"/>
  <c r="F44" i="70"/>
  <c r="F56" i="70" s="1"/>
  <c r="H17" i="70"/>
  <c r="H19" i="70" s="1"/>
  <c r="G17" i="69"/>
  <c r="H44" i="72" l="1"/>
  <c r="H56" i="72"/>
  <c r="H57" i="72" s="1"/>
  <c r="H58" i="72" s="1"/>
  <c r="F57" i="72"/>
  <c r="F58" i="72" s="1"/>
  <c r="H44" i="71"/>
  <c r="H56" i="71" s="1"/>
  <c r="F57" i="71"/>
  <c r="F58" i="71" s="1"/>
  <c r="H44" i="70"/>
  <c r="H56" i="70" s="1"/>
  <c r="H57" i="70" s="1"/>
  <c r="H58" i="70" s="1"/>
  <c r="F57" i="70"/>
  <c r="F58" i="70" s="1"/>
  <c r="G53" i="69"/>
  <c r="G36" i="69"/>
  <c r="F17" i="69"/>
  <c r="F19" i="69" s="1"/>
  <c r="H57" i="71" l="1"/>
  <c r="H58" i="71" s="1"/>
  <c r="F36" i="69"/>
  <c r="H53" i="69" l="1"/>
  <c r="F53" i="69"/>
  <c r="F54" i="69" s="1"/>
  <c r="F55" i="69" s="1"/>
  <c r="H36" i="69"/>
  <c r="F37" i="69"/>
  <c r="F44" i="69" s="1"/>
  <c r="H17" i="69"/>
  <c r="H19" i="69" s="1"/>
  <c r="F56" i="69" l="1"/>
  <c r="F57" i="69" s="1"/>
  <c r="F58" i="69" s="1"/>
  <c r="H37" i="69"/>
  <c r="H44" i="69" s="1"/>
  <c r="H54" i="69"/>
  <c r="H55" i="69" s="1"/>
  <c r="H56" i="69" l="1"/>
  <c r="H57" i="69" l="1"/>
  <c r="H58" i="69" s="1"/>
</calcChain>
</file>

<file path=xl/sharedStrings.xml><?xml version="1.0" encoding="utf-8"?>
<sst xmlns="http://schemas.openxmlformats.org/spreadsheetml/2006/main" count="544" uniqueCount="100">
  <si>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</si>
  <si>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</si>
  <si>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</si>
  <si>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</si>
  <si>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</si>
  <si>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</si>
  <si>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</si>
  <si>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</si>
  <si>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Хээрийн бэлтгэл ажил</t>
  </si>
  <si>
    <t>Шурф нэвтрэлт II-IY</t>
  </si>
  <si>
    <t>Уулын ажлын булалт</t>
  </si>
  <si>
    <t>Цэглэн сорьцлолт</t>
  </si>
  <si>
    <t>Рентгенфлуоренц (44 комфонент, сил.ан)</t>
  </si>
  <si>
    <t>Тун.шлиф бэлтгэх</t>
  </si>
  <si>
    <t>Байрны түрээс</t>
  </si>
  <si>
    <t>НӨАТ-10 %</t>
  </si>
  <si>
    <t xml:space="preserve">Геологийн зураглал </t>
  </si>
  <si>
    <t>I</t>
  </si>
  <si>
    <t>II</t>
  </si>
  <si>
    <t>III</t>
  </si>
  <si>
    <t>IV</t>
  </si>
  <si>
    <t>Хээрийн ажлын дүн  /II-IV/</t>
  </si>
  <si>
    <t>Ачаа тээвэр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</si>
  <si>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</si>
  <si>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</si>
  <si>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</si>
  <si>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</si>
  <si>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</si>
  <si>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</si>
  <si>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</si>
  <si>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</si>
  <si>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</si>
  <si>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</si>
  <si>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</si>
  <si>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ГАДНЫ БАЙГУУЛЛАГЫН ДҮН /X+XI/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</si>
  <si>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</si>
  <si>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</si>
  <si>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</si>
  <si>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</si>
  <si>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</si>
  <si>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Үндэсний геологийн албаны ГСХ-ийн мэргэжилтэн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</si>
  <si>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</si>
  <si>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</si>
  <si>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</si>
  <si>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</si>
  <si>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Тээврийн дүн</t>
  </si>
  <si>
    <t>Лабораторийн ажлын дүн</t>
  </si>
  <si>
    <t>Бусад ажлын дүн</t>
  </si>
  <si>
    <t>Петрографи хураангуй</t>
  </si>
  <si>
    <t>Д/д</t>
  </si>
  <si>
    <t>%</t>
  </si>
  <si>
    <t>кв.км</t>
  </si>
  <si>
    <t>т.км</t>
  </si>
  <si>
    <t>сорьц</t>
  </si>
  <si>
    <t>дээж</t>
  </si>
  <si>
    <t>ширхэг</t>
  </si>
  <si>
    <t>куб.м</t>
  </si>
  <si>
    <t>Анги зохион байгуулалт</t>
  </si>
  <si>
    <t>Анги татан буулгалт</t>
  </si>
  <si>
    <t>Албан томилолт</t>
  </si>
  <si>
    <t>хүн/ө</t>
  </si>
  <si>
    <t>Үйлдвэрлэлийн тээвэр: ГАЗ-66</t>
  </si>
  <si>
    <t>км</t>
  </si>
  <si>
    <t>Үйлдвэрлэлийн тээвэр: УАЗ фургон</t>
  </si>
  <si>
    <t>Хүн тээвэр: ГАЗ-66</t>
  </si>
  <si>
    <t>Хүн тээвэр: УАЗ фургон</t>
  </si>
  <si>
    <t>Сорьц боловсруулалт /буталгаа/</t>
  </si>
  <si>
    <t>Үр тоос (боловсруулалт, шинж)</t>
  </si>
  <si>
    <t>Фаун, флор (боловсруулалт, шинж)</t>
  </si>
  <si>
    <t>сар</t>
  </si>
  <si>
    <t>НИЙТ АЖЛЫН ДҮН /IX+XII/</t>
  </si>
  <si>
    <t>Гурванталст компанийн захирал</t>
  </si>
  <si>
    <t>Г.Ганбаяр</t>
  </si>
  <si>
    <t>/…………………../</t>
  </si>
  <si>
    <t>Ч.Төмөрчөдөр</t>
  </si>
  <si>
    <t>О.Энхтуяа</t>
  </si>
  <si>
    <t xml:space="preserve">                                                 Төслийн ахлагч</t>
  </si>
  <si>
    <t xml:space="preserve">                                                  нягтлан бодогч</t>
  </si>
  <si>
    <t>төг</t>
  </si>
  <si>
    <t>Х.Ганхуяг</t>
  </si>
  <si>
    <t>6 дугаар хавсралт</t>
  </si>
  <si>
    <t>2022 оны А/87 дугаар тушаалын</t>
  </si>
  <si>
    <t xml:space="preserve">Уул уурхай, хүнд үйлдвэрийн сайдын </t>
  </si>
  <si>
    <t xml:space="preserve">УЛСЫН ТӨСВИЙН ХӨРӨНГӨӨР ГҮЙЦЭТГЭЖ БАЙГАА "ЦАГААН ОВОО-50" </t>
  </si>
  <si>
    <t>ТӨСЛИЙН АЖЛЫН ГҮЙЦЭТГЭЛ</t>
  </si>
  <si>
    <t>Гэрээний дүн: 2'607'202'141.0 /төгрөг/</t>
  </si>
  <si>
    <t>Протолочек</t>
  </si>
  <si>
    <t>ICP-MS</t>
  </si>
  <si>
    <t>Шалган холбох маршрут</t>
  </si>
  <si>
    <t>Суваг малталт</t>
  </si>
  <si>
    <t>Ховилон сорьцлолт</t>
  </si>
  <si>
    <t>Геоэкологийн сорьц</t>
  </si>
  <si>
    <t>2024 оны 1 дүгээр сарын 1-ээс 1 дүгээр сарын 31-ий өдөр хүртэл</t>
  </si>
  <si>
    <t>Үндэсний геологийн албаны даргын үүргийг түр орлон гүйцэтгэгч</t>
  </si>
  <si>
    <t>Б.Мөнхтөр</t>
  </si>
  <si>
    <t>Т.Цэрэндулам</t>
  </si>
  <si>
    <t>Үндэсний геологийн албаны ТЗУХ-ийн УТСГ хариуцсан ажилтан</t>
  </si>
  <si>
    <t>2024 оны 2 дугаар сарын 1-ээс 2 дугаар сарын 29-ий өдөр хүртэл</t>
  </si>
  <si>
    <t>2024 оны 3 дугаар сарын 1-ээс 3 дугаар сарын 31-ий өдөр хүртэл</t>
  </si>
  <si>
    <t>2024 оны 4 дүгээр сарын 1-ээс 4 дүгээр сарын 30-ы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</si>
</sst>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</numFmts>
  <fonts count="1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 wrapText="1"/>
    </xf>
    <xf numFmtId="3" fontId="8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0" fillId="0" borderId="0" xfId="0" applyNumberFormat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8"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  <cellStyle name="Normal 4" xfId="7" xr:uid="{9FA7BF8C-01C0-4B3B-8B2F-57C6E2D715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3D42-FA1D-4A96-98E7-4D8A63F6D02C}">
  <dimension ref="A2:J68"/>
  <sheetViews>
    <sheetView topLeftCell="A41" workbookViewId="0">
      <selection activeCell="F68" sqref="F68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3.25" customWidth="1"/>
    <col min="7" max="7" width="11.25" customWidth="1"/>
    <col min="8" max="8" width="13.75" customWidth="1"/>
    <col min="9" max="9" width="14" customWidth="1"/>
    <col min="10" max="10" width="10.5" bestFit="1" customWidth="1"/>
  </cols>
  <sheetData>
    <row r="2" spans="1:8">
      <c r="A2" s="32" t="s">
        <v>82</v>
      </c>
      <c r="B2" s="32"/>
      <c r="C2" s="32"/>
      <c r="D2" s="32"/>
      <c r="E2" s="32"/>
      <c r="F2" s="32"/>
      <c r="G2" s="32"/>
      <c r="H2" s="32"/>
    </row>
    <row r="3" spans="1:8">
      <c r="A3" s="32" t="s">
        <v>81</v>
      </c>
      <c r="B3" s="32"/>
      <c r="C3" s="32"/>
      <c r="D3" s="32"/>
      <c r="E3" s="32"/>
      <c r="F3" s="32"/>
      <c r="G3" s="32"/>
      <c r="H3" s="32"/>
    </row>
    <row r="4" spans="1:8">
      <c r="A4" s="32" t="s">
        <v>80</v>
      </c>
      <c r="B4" s="32"/>
      <c r="C4" s="32"/>
      <c r="D4" s="32"/>
      <c r="E4" s="32"/>
      <c r="F4" s="32"/>
      <c r="G4" s="32"/>
      <c r="H4" s="32"/>
    </row>
    <row r="6" spans="1:8" ht="15">
      <c r="B6" s="33" t="s">
        <v>83</v>
      </c>
      <c r="C6" s="33"/>
      <c r="D6" s="33"/>
      <c r="E6" s="33"/>
      <c r="F6" s="33"/>
      <c r="G6" s="33"/>
      <c r="H6" s="33"/>
    </row>
    <row r="7" spans="1:8" ht="15">
      <c r="B7" s="33" t="s">
        <v>84</v>
      </c>
      <c r="C7" s="33"/>
      <c r="D7" s="33"/>
      <c r="E7" s="33"/>
      <c r="F7" s="33"/>
      <c r="G7" s="33"/>
      <c r="H7" s="33"/>
    </row>
    <row r="8" spans="1:8" ht="15">
      <c r="B8" s="3"/>
      <c r="C8" s="3"/>
      <c r="D8" s="3"/>
      <c r="E8" s="3"/>
      <c r="F8" s="3"/>
    </row>
    <row r="9" spans="1:8" ht="15">
      <c r="B9" s="3"/>
      <c r="C9" s="3"/>
      <c r="D9" s="3"/>
      <c r="E9" s="3"/>
      <c r="F9" s="3"/>
    </row>
    <row r="10" spans="1:8">
      <c r="A10" s="32" t="s">
        <v>92</v>
      </c>
      <c r="B10" s="32"/>
      <c r="C10" s="32"/>
      <c r="D10" s="32"/>
      <c r="E10" s="32"/>
      <c r="F10" s="32"/>
      <c r="G10" s="32"/>
      <c r="H10" s="32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32" t="s">
        <v>85</v>
      </c>
      <c r="B12" s="32"/>
      <c r="C12" s="32"/>
      <c r="D12" s="32"/>
      <c r="E12" s="32"/>
      <c r="F12" s="32"/>
      <c r="G12" s="32"/>
      <c r="H12" s="32"/>
    </row>
    <row r="14" spans="1:8" ht="30" customHeight="1">
      <c r="A14" s="34" t="s">
        <v>49</v>
      </c>
      <c r="B14" s="34" t="s">
        <v>6</v>
      </c>
      <c r="C14" s="35" t="s">
        <v>36</v>
      </c>
      <c r="D14" s="35" t="s">
        <v>37</v>
      </c>
      <c r="E14" s="37" t="s">
        <v>38</v>
      </c>
      <c r="F14" s="37"/>
      <c r="G14" s="37" t="s">
        <v>39</v>
      </c>
      <c r="H14" s="37"/>
    </row>
    <row r="15" spans="1:8">
      <c r="A15" s="34"/>
      <c r="B15" s="34"/>
      <c r="C15" s="36"/>
      <c r="D15" s="36"/>
      <c r="E15" s="5" t="s">
        <v>7</v>
      </c>
      <c r="F15" s="5" t="s">
        <v>0</v>
      </c>
      <c r="G15" s="5" t="s">
        <v>7</v>
      </c>
      <c r="H15" s="5" t="s">
        <v>0</v>
      </c>
    </row>
    <row r="16" spans="1:8" ht="15.75" customHeight="1">
      <c r="A16" s="19">
        <v>0</v>
      </c>
      <c r="B16" s="19">
        <v>1</v>
      </c>
      <c r="C16" s="20">
        <v>2</v>
      </c>
      <c r="D16" s="20">
        <v>3</v>
      </c>
      <c r="E16" s="19">
        <v>4</v>
      </c>
      <c r="F16" s="19">
        <v>5</v>
      </c>
      <c r="G16" s="19">
        <v>6</v>
      </c>
      <c r="H16" s="19">
        <v>7</v>
      </c>
    </row>
    <row r="17" spans="1:8" ht="15.75" customHeight="1">
      <c r="A17" s="5"/>
      <c r="B17" s="6" t="s">
        <v>3</v>
      </c>
      <c r="C17" s="14" t="s">
        <v>50</v>
      </c>
      <c r="D17" s="18">
        <v>50000</v>
      </c>
      <c r="E17" s="5">
        <v>10</v>
      </c>
      <c r="F17" s="17">
        <f>E17*D17</f>
        <v>500000</v>
      </c>
      <c r="G17" s="5">
        <f>E17</f>
        <v>10</v>
      </c>
      <c r="H17" s="7">
        <f>G17*D17</f>
        <v>500000</v>
      </c>
    </row>
    <row r="18" spans="1:8" ht="15.75" customHeight="1">
      <c r="A18" s="5"/>
      <c r="B18" s="6" t="s">
        <v>8</v>
      </c>
      <c r="C18" s="14" t="s">
        <v>50</v>
      </c>
      <c r="D18" s="18">
        <v>50000</v>
      </c>
      <c r="E18" s="5"/>
      <c r="F18" s="17"/>
      <c r="G18" s="5"/>
      <c r="H18" s="7"/>
    </row>
    <row r="19" spans="1:8" ht="15">
      <c r="A19" s="8" t="s">
        <v>17</v>
      </c>
      <c r="B19" s="9" t="s">
        <v>41</v>
      </c>
      <c r="C19" s="8" t="s">
        <v>78</v>
      </c>
      <c r="D19" s="10"/>
      <c r="E19" s="11"/>
      <c r="F19" s="21">
        <f>SUM(F17:F18)</f>
        <v>500000</v>
      </c>
      <c r="G19" s="11"/>
      <c r="H19" s="10">
        <f>SUM(H17:H18)</f>
        <v>500000</v>
      </c>
    </row>
    <row r="20" spans="1:8">
      <c r="A20" s="5"/>
      <c r="B20" s="6" t="s">
        <v>16</v>
      </c>
      <c r="C20" s="5" t="s">
        <v>51</v>
      </c>
      <c r="D20" s="18">
        <v>50000</v>
      </c>
      <c r="E20" s="5"/>
      <c r="F20" s="17"/>
      <c r="G20" s="5"/>
      <c r="H20" s="7"/>
    </row>
    <row r="21" spans="1:8">
      <c r="A21" s="5"/>
      <c r="B21" s="6" t="s">
        <v>88</v>
      </c>
      <c r="C21" s="5" t="s">
        <v>52</v>
      </c>
      <c r="D21" s="18">
        <v>30000</v>
      </c>
      <c r="E21" s="5"/>
      <c r="F21" s="17"/>
      <c r="G21" s="5"/>
      <c r="H21" s="7"/>
    </row>
    <row r="22" spans="1:8" ht="15">
      <c r="A22" s="8" t="s">
        <v>18</v>
      </c>
      <c r="B22" s="9" t="s">
        <v>42</v>
      </c>
      <c r="C22" s="8" t="s">
        <v>78</v>
      </c>
      <c r="D22" s="10"/>
      <c r="E22" s="11"/>
      <c r="F22" s="21"/>
      <c r="G22" s="11"/>
      <c r="H22" s="10"/>
    </row>
    <row r="23" spans="1:8">
      <c r="A23" s="5"/>
      <c r="B23" s="6" t="s">
        <v>9</v>
      </c>
      <c r="C23" s="5" t="s">
        <v>52</v>
      </c>
      <c r="D23" s="18">
        <v>20000</v>
      </c>
      <c r="E23" s="5"/>
      <c r="F23" s="17"/>
      <c r="G23" s="5"/>
      <c r="H23" s="7"/>
    </row>
    <row r="24" spans="1:8">
      <c r="A24" s="5"/>
      <c r="B24" s="6" t="s">
        <v>89</v>
      </c>
      <c r="C24" s="5" t="s">
        <v>56</v>
      </c>
      <c r="D24" s="18">
        <v>25000</v>
      </c>
      <c r="E24" s="5"/>
      <c r="F24" s="17"/>
      <c r="G24" s="5"/>
      <c r="H24" s="7"/>
    </row>
    <row r="25" spans="1:8">
      <c r="A25" s="5"/>
      <c r="B25" s="6" t="s">
        <v>10</v>
      </c>
      <c r="C25" s="5" t="s">
        <v>56</v>
      </c>
      <c r="D25" s="18">
        <v>10000</v>
      </c>
      <c r="E25" s="5"/>
      <c r="F25" s="17"/>
      <c r="G25" s="5"/>
      <c r="H25" s="7"/>
    </row>
    <row r="26" spans="1:8" ht="15">
      <c r="A26" s="8" t="s">
        <v>19</v>
      </c>
      <c r="B26" s="9" t="s">
        <v>43</v>
      </c>
      <c r="C26" s="8" t="s">
        <v>78</v>
      </c>
      <c r="D26" s="10"/>
      <c r="E26" s="11"/>
      <c r="F26" s="21"/>
      <c r="G26" s="11"/>
      <c r="H26" s="10"/>
    </row>
    <row r="27" spans="1:8">
      <c r="A27" s="5"/>
      <c r="B27" s="6" t="s">
        <v>11</v>
      </c>
      <c r="C27" s="5" t="s">
        <v>53</v>
      </c>
      <c r="D27" s="18">
        <v>5000</v>
      </c>
      <c r="E27" s="5"/>
      <c r="F27" s="17"/>
      <c r="G27" s="5"/>
      <c r="H27" s="7"/>
    </row>
    <row r="28" spans="1:8">
      <c r="A28" s="5"/>
      <c r="B28" s="6" t="s">
        <v>90</v>
      </c>
      <c r="C28" s="5" t="s">
        <v>53</v>
      </c>
      <c r="D28" s="18">
        <v>10000</v>
      </c>
      <c r="E28" s="5"/>
      <c r="F28" s="17"/>
      <c r="G28" s="5"/>
      <c r="H28" s="7"/>
    </row>
    <row r="29" spans="1:8">
      <c r="A29" s="5"/>
      <c r="B29" s="6" t="s">
        <v>86</v>
      </c>
      <c r="C29" s="5" t="s">
        <v>54</v>
      </c>
      <c r="D29" s="18">
        <v>50000</v>
      </c>
      <c r="E29" s="5"/>
      <c r="F29" s="17"/>
      <c r="G29" s="5"/>
      <c r="H29" s="7"/>
    </row>
    <row r="30" spans="1:8">
      <c r="A30" s="5"/>
      <c r="B30" s="6" t="s">
        <v>91</v>
      </c>
      <c r="C30" s="5" t="s">
        <v>54</v>
      </c>
      <c r="D30" s="18">
        <v>50000</v>
      </c>
      <c r="E30" s="5"/>
      <c r="F30" s="17"/>
      <c r="G30" s="5"/>
      <c r="H30" s="7"/>
    </row>
    <row r="31" spans="1:8" ht="15">
      <c r="A31" s="8" t="s">
        <v>20</v>
      </c>
      <c r="B31" s="9" t="s">
        <v>44</v>
      </c>
      <c r="C31" s="8" t="s">
        <v>78</v>
      </c>
      <c r="D31" s="10"/>
      <c r="E31" s="11"/>
      <c r="F31" s="21"/>
      <c r="G31" s="11"/>
      <c r="H31" s="10"/>
    </row>
    <row r="32" spans="1:8" ht="15">
      <c r="A32" s="8" t="s">
        <v>23</v>
      </c>
      <c r="B32" s="9" t="s">
        <v>21</v>
      </c>
      <c r="C32" s="8" t="s">
        <v>78</v>
      </c>
      <c r="D32" s="10"/>
      <c r="E32" s="11"/>
      <c r="F32" s="21"/>
      <c r="G32" s="11"/>
      <c r="H32" s="10"/>
    </row>
    <row r="33" spans="1:10" ht="15.75" customHeight="1">
      <c r="A33" s="5"/>
      <c r="B33" s="6" t="s">
        <v>57</v>
      </c>
      <c r="C33" s="14" t="s">
        <v>50</v>
      </c>
      <c r="D33" s="18">
        <v>50000</v>
      </c>
      <c r="E33" s="5"/>
      <c r="F33" s="17"/>
      <c r="G33" s="5"/>
      <c r="H33" s="7"/>
    </row>
    <row r="34" spans="1:10" ht="15.75" customHeight="1">
      <c r="A34" s="5"/>
      <c r="B34" s="6" t="s">
        <v>58</v>
      </c>
      <c r="C34" s="14" t="s">
        <v>50</v>
      </c>
      <c r="D34" s="18">
        <v>55000</v>
      </c>
      <c r="E34" s="5"/>
      <c r="F34" s="17"/>
      <c r="G34" s="5"/>
      <c r="H34" s="7"/>
    </row>
    <row r="35" spans="1:10" ht="15.75" customHeight="1">
      <c r="A35" s="5"/>
      <c r="B35" s="6" t="s">
        <v>59</v>
      </c>
      <c r="C35" s="5" t="s">
        <v>60</v>
      </c>
      <c r="D35" s="18">
        <v>15000</v>
      </c>
      <c r="E35" s="5"/>
      <c r="F35" s="17"/>
      <c r="G35" s="5"/>
      <c r="H35" s="7"/>
    </row>
    <row r="36" spans="1:10" ht="15.75" customHeight="1">
      <c r="A36" s="5"/>
      <c r="B36" s="13" t="s">
        <v>4</v>
      </c>
      <c r="C36" s="5" t="s">
        <v>60</v>
      </c>
      <c r="D36" s="18">
        <v>60000</v>
      </c>
      <c r="E36" s="5">
        <v>296.8</v>
      </c>
      <c r="F36" s="17">
        <f>E36*D36</f>
        <v>17808000</v>
      </c>
      <c r="G36" s="5">
        <f>E36</f>
        <v>296.8</v>
      </c>
      <c r="H36" s="7">
        <f>G36*D36</f>
        <v>17808000</v>
      </c>
    </row>
    <row r="37" spans="1:10" ht="15">
      <c r="A37" s="8" t="s">
        <v>24</v>
      </c>
      <c r="B37" s="9" t="s">
        <v>0</v>
      </c>
      <c r="C37" s="8" t="s">
        <v>78</v>
      </c>
      <c r="D37" s="10"/>
      <c r="E37" s="8"/>
      <c r="F37" s="21">
        <f>SUM(F33:F36)</f>
        <v>17808000</v>
      </c>
      <c r="G37" s="11"/>
      <c r="H37" s="10">
        <f>SUM(H33:H36)</f>
        <v>17808000</v>
      </c>
    </row>
    <row r="38" spans="1:10">
      <c r="A38" s="5"/>
      <c r="B38" s="12" t="s">
        <v>61</v>
      </c>
      <c r="C38" s="5" t="s">
        <v>62</v>
      </c>
      <c r="D38" s="17">
        <v>1000</v>
      </c>
      <c r="E38" s="5"/>
      <c r="F38" s="17"/>
      <c r="G38" s="5"/>
      <c r="H38" s="7"/>
    </row>
    <row r="39" spans="1:10">
      <c r="A39" s="5"/>
      <c r="B39" s="12" t="s">
        <v>63</v>
      </c>
      <c r="C39" s="5" t="s">
        <v>62</v>
      </c>
      <c r="D39" s="17">
        <v>900</v>
      </c>
      <c r="E39" s="5"/>
      <c r="F39" s="17"/>
      <c r="G39" s="5"/>
      <c r="H39" s="7"/>
    </row>
    <row r="40" spans="1:10">
      <c r="A40" s="5"/>
      <c r="B40" s="6" t="s">
        <v>64</v>
      </c>
      <c r="C40" s="5" t="s">
        <v>62</v>
      </c>
      <c r="D40" s="17">
        <v>1000</v>
      </c>
      <c r="E40" s="5"/>
      <c r="F40" s="17"/>
      <c r="G40" s="5"/>
      <c r="H40" s="7"/>
    </row>
    <row r="41" spans="1:10">
      <c r="A41" s="5"/>
      <c r="B41" s="12" t="s">
        <v>65</v>
      </c>
      <c r="C41" s="5" t="s">
        <v>62</v>
      </c>
      <c r="D41" s="17">
        <v>900</v>
      </c>
      <c r="E41" s="5"/>
      <c r="F41" s="17"/>
      <c r="G41" s="5"/>
      <c r="H41" s="7"/>
    </row>
    <row r="42" spans="1:10">
      <c r="A42" s="5"/>
      <c r="B42" s="6" t="s">
        <v>22</v>
      </c>
      <c r="C42" s="5" t="s">
        <v>62</v>
      </c>
      <c r="D42" s="17">
        <v>1500</v>
      </c>
      <c r="E42" s="5"/>
      <c r="F42" s="17"/>
      <c r="G42" s="5"/>
      <c r="H42" s="7"/>
    </row>
    <row r="43" spans="1:10" ht="15">
      <c r="A43" s="8" t="s">
        <v>25</v>
      </c>
      <c r="B43" s="9" t="s">
        <v>45</v>
      </c>
      <c r="C43" s="8" t="s">
        <v>78</v>
      </c>
      <c r="D43" s="21"/>
      <c r="E43" s="22"/>
      <c r="F43" s="21"/>
      <c r="G43" s="15"/>
      <c r="H43" s="10"/>
    </row>
    <row r="44" spans="1:10" ht="15">
      <c r="A44" s="8" t="s">
        <v>26</v>
      </c>
      <c r="B44" s="9" t="s">
        <v>28</v>
      </c>
      <c r="C44" s="8" t="s">
        <v>78</v>
      </c>
      <c r="D44" s="21"/>
      <c r="E44" s="8"/>
      <c r="F44" s="21">
        <f>SUM(F19+F32+F37+F43)</f>
        <v>18308000</v>
      </c>
      <c r="G44" s="11"/>
      <c r="H44" s="10">
        <f>SUM(H19+H32+H37+H43)</f>
        <v>18308000</v>
      </c>
      <c r="J44" s="31"/>
    </row>
    <row r="45" spans="1:10">
      <c r="A45" s="5"/>
      <c r="B45" s="6" t="s">
        <v>87</v>
      </c>
      <c r="C45" s="5" t="s">
        <v>53</v>
      </c>
      <c r="D45" s="17"/>
      <c r="E45" s="5"/>
      <c r="F45" s="17"/>
      <c r="G45" s="5"/>
      <c r="H45" s="7"/>
      <c r="J45" s="31"/>
    </row>
    <row r="46" spans="1:10">
      <c r="A46" s="5"/>
      <c r="B46" s="12" t="s">
        <v>12</v>
      </c>
      <c r="C46" s="5" t="s">
        <v>53</v>
      </c>
      <c r="D46" s="17"/>
      <c r="E46" s="5"/>
      <c r="F46" s="17"/>
      <c r="G46" s="5"/>
      <c r="H46" s="7"/>
    </row>
    <row r="47" spans="1:10">
      <c r="A47" s="5"/>
      <c r="B47" s="6" t="s">
        <v>48</v>
      </c>
      <c r="C47" s="5" t="s">
        <v>53</v>
      </c>
      <c r="D47" s="17"/>
      <c r="E47" s="5"/>
      <c r="F47" s="17"/>
      <c r="G47" s="5"/>
      <c r="H47" s="7"/>
    </row>
    <row r="48" spans="1:10">
      <c r="A48" s="5"/>
      <c r="B48" s="6" t="s">
        <v>13</v>
      </c>
      <c r="C48" s="5" t="s">
        <v>55</v>
      </c>
      <c r="D48" s="17"/>
      <c r="E48" s="5"/>
      <c r="F48" s="17"/>
      <c r="G48" s="5"/>
      <c r="H48" s="7"/>
    </row>
    <row r="49" spans="1:10">
      <c r="A49" s="5"/>
      <c r="B49" s="6" t="s">
        <v>66</v>
      </c>
      <c r="C49" s="5" t="s">
        <v>53</v>
      </c>
      <c r="D49" s="17"/>
      <c r="E49" s="5"/>
      <c r="F49" s="17"/>
      <c r="G49" s="5"/>
      <c r="H49" s="7"/>
    </row>
    <row r="50" spans="1:10">
      <c r="A50" s="5"/>
      <c r="B50" s="6" t="s">
        <v>67</v>
      </c>
      <c r="C50" s="5" t="s">
        <v>53</v>
      </c>
      <c r="D50" s="17"/>
      <c r="E50" s="5"/>
      <c r="F50" s="17"/>
      <c r="G50" s="5"/>
      <c r="H50" s="7"/>
    </row>
    <row r="51" spans="1:10">
      <c r="A51" s="5"/>
      <c r="B51" s="6" t="s">
        <v>68</v>
      </c>
      <c r="C51" s="5" t="s">
        <v>53</v>
      </c>
      <c r="D51" s="17"/>
      <c r="E51" s="5"/>
      <c r="F51" s="17"/>
      <c r="G51" s="5"/>
      <c r="H51" s="7"/>
    </row>
    <row r="52" spans="1:10" ht="14.25" customHeight="1">
      <c r="A52" s="8" t="s">
        <v>27</v>
      </c>
      <c r="B52" s="16" t="s">
        <v>46</v>
      </c>
      <c r="C52" s="8" t="s">
        <v>78</v>
      </c>
      <c r="D52" s="21"/>
      <c r="E52" s="8"/>
      <c r="F52" s="21"/>
      <c r="G52" s="11"/>
      <c r="H52" s="10"/>
      <c r="J52" s="31"/>
    </row>
    <row r="53" spans="1:10">
      <c r="A53" s="5"/>
      <c r="B53" s="6" t="s">
        <v>14</v>
      </c>
      <c r="C53" s="5" t="s">
        <v>69</v>
      </c>
      <c r="D53" s="17">
        <v>800000</v>
      </c>
      <c r="E53" s="5">
        <v>1</v>
      </c>
      <c r="F53" s="17">
        <f>E53*D53</f>
        <v>800000</v>
      </c>
      <c r="G53" s="5">
        <f>E53</f>
        <v>1</v>
      </c>
      <c r="H53" s="7">
        <f>G53*D53</f>
        <v>800000</v>
      </c>
    </row>
    <row r="54" spans="1:10" ht="15">
      <c r="A54" s="8" t="s">
        <v>29</v>
      </c>
      <c r="B54" s="9" t="s">
        <v>47</v>
      </c>
      <c r="C54" s="8" t="s">
        <v>78</v>
      </c>
      <c r="D54" s="21"/>
      <c r="E54" s="8"/>
      <c r="F54" s="21">
        <f>SUM(F53:F53)</f>
        <v>800000</v>
      </c>
      <c r="G54" s="11"/>
      <c r="H54" s="10">
        <f>SUM(H53:H53)</f>
        <v>800000</v>
      </c>
    </row>
    <row r="55" spans="1:10" ht="15">
      <c r="A55" s="8" t="s">
        <v>30</v>
      </c>
      <c r="B55" s="8" t="s">
        <v>34</v>
      </c>
      <c r="C55" s="8" t="s">
        <v>78</v>
      </c>
      <c r="D55" s="21"/>
      <c r="E55" s="8"/>
      <c r="F55" s="21">
        <f>SUM(F52,F54)</f>
        <v>800000</v>
      </c>
      <c r="G55" s="11"/>
      <c r="H55" s="10">
        <f>SUM(H52,H54)</f>
        <v>800000</v>
      </c>
    </row>
    <row r="56" spans="1:10" ht="15">
      <c r="A56" s="8" t="s">
        <v>31</v>
      </c>
      <c r="B56" s="8" t="s">
        <v>70</v>
      </c>
      <c r="C56" s="8" t="s">
        <v>78</v>
      </c>
      <c r="D56" s="21"/>
      <c r="E56" s="8"/>
      <c r="F56" s="21">
        <f>SUM(F44,F55)</f>
        <v>19108000</v>
      </c>
      <c r="G56" s="11"/>
      <c r="H56" s="10">
        <f>SUM(H44,H55)</f>
        <v>19108000</v>
      </c>
    </row>
    <row r="57" spans="1:10" ht="15">
      <c r="A57" s="8" t="s">
        <v>32</v>
      </c>
      <c r="B57" s="11" t="s">
        <v>15</v>
      </c>
      <c r="C57" s="8" t="s">
        <v>78</v>
      </c>
      <c r="D57" s="21"/>
      <c r="E57" s="8"/>
      <c r="F57" s="21">
        <f>F56*0.1</f>
        <v>1910800</v>
      </c>
      <c r="G57" s="11"/>
      <c r="H57" s="10">
        <f>H56*0.1</f>
        <v>1910800</v>
      </c>
    </row>
    <row r="58" spans="1:10" ht="15">
      <c r="A58" s="8" t="s">
        <v>33</v>
      </c>
      <c r="B58" s="8" t="s">
        <v>35</v>
      </c>
      <c r="C58" s="8" t="s">
        <v>78</v>
      </c>
      <c r="D58" s="21"/>
      <c r="E58" s="8"/>
      <c r="F58" s="21">
        <f>SUM(F56:F57)</f>
        <v>21018800</v>
      </c>
      <c r="G58" s="11"/>
      <c r="H58" s="10">
        <f>SUM(H56:H57)</f>
        <v>21018800</v>
      </c>
      <c r="I58" s="31"/>
      <c r="J58" s="31"/>
    </row>
    <row r="59" spans="1:10" ht="15">
      <c r="A59" s="26"/>
      <c r="B59" s="27"/>
      <c r="C59" s="26"/>
      <c r="D59" s="28"/>
      <c r="E59" s="26"/>
      <c r="F59" s="28"/>
      <c r="G59" s="29"/>
      <c r="H59" s="30"/>
    </row>
    <row r="60" spans="1:10" ht="18" customHeight="1">
      <c r="B60" s="2" t="s">
        <v>5</v>
      </c>
    </row>
    <row r="61" spans="1:10" ht="21" customHeight="1">
      <c r="B61" s="23" t="s">
        <v>71</v>
      </c>
      <c r="E61" s="24" t="s">
        <v>73</v>
      </c>
      <c r="F61" s="38" t="s">
        <v>72</v>
      </c>
      <c r="G61" s="38"/>
    </row>
    <row r="62" spans="1:10" ht="21" customHeight="1">
      <c r="B62" s="25" t="s">
        <v>77</v>
      </c>
      <c r="E62" s="24" t="s">
        <v>73</v>
      </c>
      <c r="F62" s="38" t="s">
        <v>75</v>
      </c>
      <c r="G62" s="38"/>
    </row>
    <row r="63" spans="1:10" ht="21" customHeight="1">
      <c r="B63" s="23" t="s">
        <v>76</v>
      </c>
      <c r="E63" s="24" t="s">
        <v>73</v>
      </c>
      <c r="F63" s="38" t="s">
        <v>74</v>
      </c>
      <c r="G63" s="38"/>
    </row>
    <row r="64" spans="1:10" ht="18" customHeight="1">
      <c r="B64" s="2" t="s">
        <v>1</v>
      </c>
      <c r="F64" s="23"/>
      <c r="G64" s="23"/>
    </row>
    <row r="65" spans="2:7" ht="21" customHeight="1">
      <c r="B65" t="s">
        <v>93</v>
      </c>
      <c r="E65" s="24" t="s">
        <v>73</v>
      </c>
      <c r="F65" s="38" t="s">
        <v>94</v>
      </c>
      <c r="G65" s="38"/>
    </row>
    <row r="66" spans="2:7" ht="18" customHeight="1">
      <c r="B66" s="2" t="s">
        <v>2</v>
      </c>
      <c r="F66" s="23"/>
      <c r="G66" s="23"/>
    </row>
    <row r="67" spans="2:7" ht="21" customHeight="1">
      <c r="B67" t="s">
        <v>40</v>
      </c>
      <c r="E67" s="24" t="s">
        <v>73</v>
      </c>
      <c r="F67" s="38" t="s">
        <v>79</v>
      </c>
      <c r="G67" s="38"/>
    </row>
    <row r="68" spans="2:7" ht="21" customHeight="1">
      <c r="B68" t="s">
        <v>96</v>
      </c>
      <c r="E68" s="24" t="s">
        <v>73</v>
      </c>
      <c r="F68" s="23" t="s">
        <v>95</v>
      </c>
      <c r="G68" s="23"/>
    </row>
  </sheetData>
  <mergeCells count="18">
    <mergeCell ref="F61:G61"/>
    <mergeCell ref="F62:G62"/>
    <mergeCell ref="F63:G63"/>
    <mergeCell ref="F65:G65"/>
    <mergeCell ref="F67:G67"/>
    <mergeCell ref="A12:H12"/>
    <mergeCell ref="A14:A15"/>
    <mergeCell ref="B14:B15"/>
    <mergeCell ref="C14:C15"/>
    <mergeCell ref="D14:D15"/>
    <mergeCell ref="E14:F14"/>
    <mergeCell ref="G14:H14"/>
    <mergeCell ref="A10:H10"/>
    <mergeCell ref="A2:H2"/>
    <mergeCell ref="A3:H3"/>
    <mergeCell ref="A4:H4"/>
    <mergeCell ref="B6:H6"/>
    <mergeCell ref="B7:H7"/>
  </mergeCells>
  <printOptions horizontalCentered="1"/>
  <pageMargins left="0.78740157480314965" right="0.78740157480314965" top="1.1811023622047245" bottom="0.59055118110236227" header="0.31496062992125984" footer="0.31496062992125984"/>
  <pageSetup paperSize="9" scale="85" orientation="landscape" r:id="rId1"/>
  <ignoredErrors>
    <ignoredError sqref="F37 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5FBEB-7FB6-48F7-B0CB-A0F931D5BD43}">
  <dimension ref="A2:J68"/>
  <sheetViews>
    <sheetView topLeftCell="A28" workbookViewId="0">
      <selection activeCell="K61" sqref="K61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3.25" customWidth="1"/>
    <col min="7" max="7" width="11.25" customWidth="1"/>
    <col min="8" max="8" width="13.75" customWidth="1"/>
    <col min="9" max="9" width="14" customWidth="1"/>
    <col min="10" max="10" width="10.5" bestFit="1" customWidth="1"/>
  </cols>
  <sheetData>
    <row r="2" spans="1:8">
      <c r="A2" s="32" t="s">
        <v>82</v>
      </c>
      <c r="B2" s="32"/>
      <c r="C2" s="32"/>
      <c r="D2" s="32"/>
      <c r="E2" s="32"/>
      <c r="F2" s="32"/>
      <c r="G2" s="32"/>
      <c r="H2" s="32"/>
    </row>
    <row r="3" spans="1:8">
      <c r="A3" s="32" t="s">
        <v>81</v>
      </c>
      <c r="B3" s="32"/>
      <c r="C3" s="32"/>
      <c r="D3" s="32"/>
      <c r="E3" s="32"/>
      <c r="F3" s="32"/>
      <c r="G3" s="32"/>
      <c r="H3" s="32"/>
    </row>
    <row r="4" spans="1:8">
      <c r="A4" s="32" t="s">
        <v>80</v>
      </c>
      <c r="B4" s="32"/>
      <c r="C4" s="32"/>
      <c r="D4" s="32"/>
      <c r="E4" s="32"/>
      <c r="F4" s="32"/>
      <c r="G4" s="32"/>
      <c r="H4" s="32"/>
    </row>
    <row r="6" spans="1:8" ht="15">
      <c r="B6" s="33" t="s">
        <v>83</v>
      </c>
      <c r="C6" s="33"/>
      <c r="D6" s="33"/>
      <c r="E6" s="33"/>
      <c r="F6" s="33"/>
      <c r="G6" s="33"/>
      <c r="H6" s="33"/>
    </row>
    <row r="7" spans="1:8" ht="15">
      <c r="B7" s="33" t="s">
        <v>84</v>
      </c>
      <c r="C7" s="33"/>
      <c r="D7" s="33"/>
      <c r="E7" s="33"/>
      <c r="F7" s="33"/>
      <c r="G7" s="33"/>
      <c r="H7" s="33"/>
    </row>
    <row r="8" spans="1:8" ht="15">
      <c r="B8" s="3"/>
      <c r="C8" s="3"/>
      <c r="D8" s="3"/>
      <c r="E8" s="3"/>
      <c r="F8" s="3"/>
    </row>
    <row r="9" spans="1:8" ht="15">
      <c r="B9" s="3"/>
      <c r="C9" s="3"/>
      <c r="D9" s="3"/>
      <c r="E9" s="3"/>
      <c r="F9" s="3"/>
    </row>
    <row r="10" spans="1:8">
      <c r="A10" s="32" t="s">
        <v>97</v>
      </c>
      <c r="B10" s="32"/>
      <c r="C10" s="32"/>
      <c r="D10" s="32"/>
      <c r="E10" s="32"/>
      <c r="F10" s="32"/>
      <c r="G10" s="32"/>
      <c r="H10" s="32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32" t="s">
        <v>85</v>
      </c>
      <c r="B12" s="32"/>
      <c r="C12" s="32"/>
      <c r="D12" s="32"/>
      <c r="E12" s="32"/>
      <c r="F12" s="32"/>
      <c r="G12" s="32"/>
      <c r="H12" s="32"/>
    </row>
    <row r="14" spans="1:8" ht="30" customHeight="1">
      <c r="A14" s="34" t="s">
        <v>49</v>
      </c>
      <c r="B14" s="34" t="s">
        <v>6</v>
      </c>
      <c r="C14" s="35" t="s">
        <v>36</v>
      </c>
      <c r="D14" s="35" t="s">
        <v>37</v>
      </c>
      <c r="E14" s="37" t="s">
        <v>38</v>
      </c>
      <c r="F14" s="37"/>
      <c r="G14" s="37" t="s">
        <v>39</v>
      </c>
      <c r="H14" s="37"/>
    </row>
    <row r="15" spans="1:8">
      <c r="A15" s="34"/>
      <c r="B15" s="34"/>
      <c r="C15" s="36"/>
      <c r="D15" s="36"/>
      <c r="E15" s="5" t="s">
        <v>7</v>
      </c>
      <c r="F15" s="5" t="s">
        <v>0</v>
      </c>
      <c r="G15" s="5" t="s">
        <v>7</v>
      </c>
      <c r="H15" s="5" t="s">
        <v>0</v>
      </c>
    </row>
    <row r="16" spans="1:8" ht="15.75" customHeight="1">
      <c r="A16" s="19">
        <v>0</v>
      </c>
      <c r="B16" s="19">
        <v>1</v>
      </c>
      <c r="C16" s="20">
        <v>2</v>
      </c>
      <c r="D16" s="20">
        <v>3</v>
      </c>
      <c r="E16" s="19">
        <v>4</v>
      </c>
      <c r="F16" s="19">
        <v>5</v>
      </c>
      <c r="G16" s="19">
        <v>6</v>
      </c>
      <c r="H16" s="19">
        <v>7</v>
      </c>
    </row>
    <row r="17" spans="1:8" ht="15.75" customHeight="1">
      <c r="A17" s="5"/>
      <c r="B17" s="6" t="s">
        <v>3</v>
      </c>
      <c r="C17" s="14" t="s">
        <v>50</v>
      </c>
      <c r="D17" s="18">
        <v>50000</v>
      </c>
      <c r="E17" s="5"/>
      <c r="F17" s="17"/>
      <c r="G17" s="5">
        <v>10</v>
      </c>
      <c r="H17" s="7">
        <f>G17*D17</f>
        <v>500000</v>
      </c>
    </row>
    <row r="18" spans="1:8" ht="15.75" customHeight="1">
      <c r="A18" s="5"/>
      <c r="B18" s="6" t="s">
        <v>8</v>
      </c>
      <c r="C18" s="14" t="s">
        <v>50</v>
      </c>
      <c r="D18" s="18">
        <v>50000</v>
      </c>
      <c r="E18" s="5"/>
      <c r="F18" s="17"/>
      <c r="G18" s="5"/>
      <c r="H18" s="7"/>
    </row>
    <row r="19" spans="1:8" ht="15">
      <c r="A19" s="8" t="s">
        <v>17</v>
      </c>
      <c r="B19" s="9" t="s">
        <v>41</v>
      </c>
      <c r="C19" s="8" t="s">
        <v>78</v>
      </c>
      <c r="D19" s="10"/>
      <c r="E19" s="11"/>
      <c r="F19" s="21"/>
      <c r="G19" s="11"/>
      <c r="H19" s="10">
        <f>SUM(H17:H18)</f>
        <v>500000</v>
      </c>
    </row>
    <row r="20" spans="1:8">
      <c r="A20" s="5"/>
      <c r="B20" s="6" t="s">
        <v>16</v>
      </c>
      <c r="C20" s="5" t="s">
        <v>51</v>
      </c>
      <c r="D20" s="18">
        <v>50000</v>
      </c>
      <c r="E20" s="5"/>
      <c r="F20" s="17"/>
      <c r="G20" s="5"/>
      <c r="H20" s="7"/>
    </row>
    <row r="21" spans="1:8">
      <c r="A21" s="5"/>
      <c r="B21" s="6" t="s">
        <v>88</v>
      </c>
      <c r="C21" s="5" t="s">
        <v>52</v>
      </c>
      <c r="D21" s="18">
        <v>30000</v>
      </c>
      <c r="E21" s="5"/>
      <c r="F21" s="17"/>
      <c r="G21" s="5"/>
      <c r="H21" s="7"/>
    </row>
    <row r="22" spans="1:8" ht="15">
      <c r="A22" s="8" t="s">
        <v>18</v>
      </c>
      <c r="B22" s="9" t="s">
        <v>42</v>
      </c>
      <c r="C22" s="8" t="s">
        <v>78</v>
      </c>
      <c r="D22" s="10"/>
      <c r="E22" s="11"/>
      <c r="F22" s="21"/>
      <c r="G22" s="11"/>
      <c r="H22" s="10"/>
    </row>
    <row r="23" spans="1:8">
      <c r="A23" s="5"/>
      <c r="B23" s="6" t="s">
        <v>9</v>
      </c>
      <c r="C23" s="5" t="s">
        <v>52</v>
      </c>
      <c r="D23" s="18">
        <v>20000</v>
      </c>
      <c r="E23" s="5"/>
      <c r="F23" s="17"/>
      <c r="G23" s="5"/>
      <c r="H23" s="7"/>
    </row>
    <row r="24" spans="1:8">
      <c r="A24" s="5"/>
      <c r="B24" s="6" t="s">
        <v>89</v>
      </c>
      <c r="C24" s="5" t="s">
        <v>56</v>
      </c>
      <c r="D24" s="18">
        <v>25000</v>
      </c>
      <c r="E24" s="5"/>
      <c r="F24" s="17"/>
      <c r="G24" s="5"/>
      <c r="H24" s="7"/>
    </row>
    <row r="25" spans="1:8">
      <c r="A25" s="5"/>
      <c r="B25" s="6" t="s">
        <v>10</v>
      </c>
      <c r="C25" s="5" t="s">
        <v>56</v>
      </c>
      <c r="D25" s="18">
        <v>10000</v>
      </c>
      <c r="E25" s="5"/>
      <c r="F25" s="17"/>
      <c r="G25" s="5"/>
      <c r="H25" s="7"/>
    </row>
    <row r="26" spans="1:8" ht="15">
      <c r="A26" s="8" t="s">
        <v>19</v>
      </c>
      <c r="B26" s="9" t="s">
        <v>43</v>
      </c>
      <c r="C26" s="8" t="s">
        <v>78</v>
      </c>
      <c r="D26" s="10"/>
      <c r="E26" s="11"/>
      <c r="F26" s="21"/>
      <c r="G26" s="11"/>
      <c r="H26" s="10"/>
    </row>
    <row r="27" spans="1:8">
      <c r="A27" s="5"/>
      <c r="B27" s="6" t="s">
        <v>11</v>
      </c>
      <c r="C27" s="5" t="s">
        <v>53</v>
      </c>
      <c r="D27" s="18">
        <v>5000</v>
      </c>
      <c r="E27" s="5"/>
      <c r="F27" s="17"/>
      <c r="G27" s="5"/>
      <c r="H27" s="7"/>
    </row>
    <row r="28" spans="1:8">
      <c r="A28" s="5"/>
      <c r="B28" s="6" t="s">
        <v>90</v>
      </c>
      <c r="C28" s="5" t="s">
        <v>53</v>
      </c>
      <c r="D28" s="18">
        <v>10000</v>
      </c>
      <c r="E28" s="5"/>
      <c r="F28" s="17"/>
      <c r="G28" s="5"/>
      <c r="H28" s="7"/>
    </row>
    <row r="29" spans="1:8">
      <c r="A29" s="5"/>
      <c r="B29" s="6" t="s">
        <v>86</v>
      </c>
      <c r="C29" s="5" t="s">
        <v>54</v>
      </c>
      <c r="D29" s="18">
        <v>50000</v>
      </c>
      <c r="E29" s="5"/>
      <c r="F29" s="17"/>
      <c r="G29" s="5"/>
      <c r="H29" s="7"/>
    </row>
    <row r="30" spans="1:8">
      <c r="A30" s="5"/>
      <c r="B30" s="6" t="s">
        <v>91</v>
      </c>
      <c r="C30" s="5" t="s">
        <v>54</v>
      </c>
      <c r="D30" s="18">
        <v>50000</v>
      </c>
      <c r="E30" s="5"/>
      <c r="F30" s="17"/>
      <c r="G30" s="5"/>
      <c r="H30" s="7"/>
    </row>
    <row r="31" spans="1:8" ht="15">
      <c r="A31" s="8" t="s">
        <v>20</v>
      </c>
      <c r="B31" s="9" t="s">
        <v>44</v>
      </c>
      <c r="C31" s="8" t="s">
        <v>78</v>
      </c>
      <c r="D31" s="10"/>
      <c r="E31" s="11"/>
      <c r="F31" s="21"/>
      <c r="G31" s="11"/>
      <c r="H31" s="10"/>
    </row>
    <row r="32" spans="1:8" ht="15">
      <c r="A32" s="8" t="s">
        <v>23</v>
      </c>
      <c r="B32" s="9" t="s">
        <v>21</v>
      </c>
      <c r="C32" s="8" t="s">
        <v>78</v>
      </c>
      <c r="D32" s="10"/>
      <c r="E32" s="11"/>
      <c r="F32" s="21"/>
      <c r="G32" s="11"/>
      <c r="H32" s="10"/>
    </row>
    <row r="33" spans="1:10" ht="15.75" customHeight="1">
      <c r="A33" s="5"/>
      <c r="B33" s="6" t="s">
        <v>57</v>
      </c>
      <c r="C33" s="14" t="s">
        <v>50</v>
      </c>
      <c r="D33" s="18">
        <v>50000</v>
      </c>
      <c r="E33" s="5"/>
      <c r="F33" s="17"/>
      <c r="G33" s="5"/>
      <c r="H33" s="7"/>
    </row>
    <row r="34" spans="1:10" ht="15.75" customHeight="1">
      <c r="A34" s="5"/>
      <c r="B34" s="6" t="s">
        <v>58</v>
      </c>
      <c r="C34" s="14" t="s">
        <v>50</v>
      </c>
      <c r="D34" s="18">
        <v>55000</v>
      </c>
      <c r="E34" s="5"/>
      <c r="F34" s="17"/>
      <c r="G34" s="5"/>
      <c r="H34" s="7"/>
    </row>
    <row r="35" spans="1:10" ht="15.75" customHeight="1">
      <c r="A35" s="5"/>
      <c r="B35" s="6" t="s">
        <v>59</v>
      </c>
      <c r="C35" s="5" t="s">
        <v>60</v>
      </c>
      <c r="D35" s="18">
        <v>15000</v>
      </c>
      <c r="E35" s="5"/>
      <c r="F35" s="17"/>
      <c r="G35" s="5"/>
      <c r="H35" s="7"/>
    </row>
    <row r="36" spans="1:10" ht="15.75" customHeight="1">
      <c r="A36" s="5"/>
      <c r="B36" s="13" t="s">
        <v>4</v>
      </c>
      <c r="C36" s="5" t="s">
        <v>60</v>
      </c>
      <c r="D36" s="18">
        <v>60000</v>
      </c>
      <c r="E36" s="5">
        <v>296.8</v>
      </c>
      <c r="F36" s="17">
        <f>E36*D36</f>
        <v>17808000</v>
      </c>
      <c r="G36" s="5">
        <f>E36+'1-2024'!G36</f>
        <v>593.6</v>
      </c>
      <c r="H36" s="7">
        <f>G36*D36</f>
        <v>35616000</v>
      </c>
    </row>
    <row r="37" spans="1:10" ht="15">
      <c r="A37" s="8" t="s">
        <v>24</v>
      </c>
      <c r="B37" s="9" t="s">
        <v>0</v>
      </c>
      <c r="C37" s="8" t="s">
        <v>78</v>
      </c>
      <c r="D37" s="10"/>
      <c r="E37" s="8"/>
      <c r="F37" s="21">
        <f>SUM(F33:F36)</f>
        <v>17808000</v>
      </c>
      <c r="G37" s="11"/>
      <c r="H37" s="10">
        <f>SUM(H33:H36)</f>
        <v>35616000</v>
      </c>
    </row>
    <row r="38" spans="1:10">
      <c r="A38" s="5"/>
      <c r="B38" s="12" t="s">
        <v>61</v>
      </c>
      <c r="C38" s="5" t="s">
        <v>62</v>
      </c>
      <c r="D38" s="17">
        <v>1000</v>
      </c>
      <c r="E38" s="5"/>
      <c r="F38" s="17"/>
      <c r="G38" s="5"/>
      <c r="H38" s="7"/>
    </row>
    <row r="39" spans="1:10">
      <c r="A39" s="5"/>
      <c r="B39" s="12" t="s">
        <v>63</v>
      </c>
      <c r="C39" s="5" t="s">
        <v>62</v>
      </c>
      <c r="D39" s="17">
        <v>900</v>
      </c>
      <c r="E39" s="5"/>
      <c r="F39" s="17"/>
      <c r="G39" s="5"/>
      <c r="H39" s="7"/>
    </row>
    <row r="40" spans="1:10">
      <c r="A40" s="5"/>
      <c r="B40" s="6" t="s">
        <v>64</v>
      </c>
      <c r="C40" s="5" t="s">
        <v>62</v>
      </c>
      <c r="D40" s="17">
        <v>1000</v>
      </c>
      <c r="E40" s="5"/>
      <c r="F40" s="17"/>
      <c r="G40" s="5"/>
      <c r="H40" s="7"/>
    </row>
    <row r="41" spans="1:10">
      <c r="A41" s="5"/>
      <c r="B41" s="12" t="s">
        <v>65</v>
      </c>
      <c r="C41" s="5" t="s">
        <v>62</v>
      </c>
      <c r="D41" s="17">
        <v>900</v>
      </c>
      <c r="E41" s="5"/>
      <c r="F41" s="17"/>
      <c r="G41" s="5"/>
      <c r="H41" s="7"/>
    </row>
    <row r="42" spans="1:10">
      <c r="A42" s="5"/>
      <c r="B42" s="6" t="s">
        <v>22</v>
      </c>
      <c r="C42" s="5" t="s">
        <v>62</v>
      </c>
      <c r="D42" s="17">
        <v>1500</v>
      </c>
      <c r="E42" s="5"/>
      <c r="F42" s="17"/>
      <c r="G42" s="5"/>
      <c r="H42" s="7"/>
    </row>
    <row r="43" spans="1:10" ht="15">
      <c r="A43" s="8" t="s">
        <v>25</v>
      </c>
      <c r="B43" s="9" t="s">
        <v>45</v>
      </c>
      <c r="C43" s="8" t="s">
        <v>78</v>
      </c>
      <c r="D43" s="21"/>
      <c r="E43" s="22"/>
      <c r="F43" s="21"/>
      <c r="G43" s="15"/>
      <c r="H43" s="10"/>
    </row>
    <row r="44" spans="1:10" ht="15">
      <c r="A44" s="8" t="s">
        <v>26</v>
      </c>
      <c r="B44" s="9" t="s">
        <v>28</v>
      </c>
      <c r="C44" s="8" t="s">
        <v>78</v>
      </c>
      <c r="D44" s="21"/>
      <c r="E44" s="8"/>
      <c r="F44" s="21">
        <f>SUM(F19+F32+F37+F43)</f>
        <v>17808000</v>
      </c>
      <c r="G44" s="11"/>
      <c r="H44" s="10">
        <f>SUM(H19+H32+H37+H43)</f>
        <v>36116000</v>
      </c>
      <c r="J44" s="31"/>
    </row>
    <row r="45" spans="1:10">
      <c r="A45" s="5"/>
      <c r="B45" s="6" t="s">
        <v>87</v>
      </c>
      <c r="C45" s="5" t="s">
        <v>53</v>
      </c>
      <c r="D45" s="17"/>
      <c r="E45" s="5"/>
      <c r="F45" s="17"/>
      <c r="G45" s="5"/>
      <c r="H45" s="7"/>
      <c r="J45" s="31"/>
    </row>
    <row r="46" spans="1:10">
      <c r="A46" s="5"/>
      <c r="B46" s="12" t="s">
        <v>12</v>
      </c>
      <c r="C46" s="5" t="s">
        <v>53</v>
      </c>
      <c r="D46" s="17"/>
      <c r="E46" s="5"/>
      <c r="F46" s="17"/>
      <c r="G46" s="5"/>
      <c r="H46" s="7"/>
    </row>
    <row r="47" spans="1:10">
      <c r="A47" s="5"/>
      <c r="B47" s="6" t="s">
        <v>48</v>
      </c>
      <c r="C47" s="5" t="s">
        <v>53</v>
      </c>
      <c r="D47" s="17"/>
      <c r="E47" s="5"/>
      <c r="F47" s="17"/>
      <c r="G47" s="5"/>
      <c r="H47" s="7"/>
    </row>
    <row r="48" spans="1:10">
      <c r="A48" s="5"/>
      <c r="B48" s="6" t="s">
        <v>13</v>
      </c>
      <c r="C48" s="5" t="s">
        <v>55</v>
      </c>
      <c r="D48" s="17"/>
      <c r="E48" s="5"/>
      <c r="F48" s="17"/>
      <c r="G48" s="5"/>
      <c r="H48" s="7"/>
    </row>
    <row r="49" spans="1:10">
      <c r="A49" s="5"/>
      <c r="B49" s="6" t="s">
        <v>66</v>
      </c>
      <c r="C49" s="5" t="s">
        <v>53</v>
      </c>
      <c r="D49" s="17"/>
      <c r="E49" s="5"/>
      <c r="F49" s="17"/>
      <c r="G49" s="5"/>
      <c r="H49" s="7"/>
    </row>
    <row r="50" spans="1:10">
      <c r="A50" s="5"/>
      <c r="B50" s="6" t="s">
        <v>67</v>
      </c>
      <c r="C50" s="5" t="s">
        <v>53</v>
      </c>
      <c r="D50" s="17"/>
      <c r="E50" s="5"/>
      <c r="F50" s="17"/>
      <c r="G50" s="5"/>
      <c r="H50" s="7"/>
    </row>
    <row r="51" spans="1:10">
      <c r="A51" s="5"/>
      <c r="B51" s="6" t="s">
        <v>68</v>
      </c>
      <c r="C51" s="5" t="s">
        <v>53</v>
      </c>
      <c r="D51" s="17"/>
      <c r="E51" s="5"/>
      <c r="F51" s="17"/>
      <c r="G51" s="5"/>
      <c r="H51" s="7"/>
    </row>
    <row r="52" spans="1:10" ht="14.25" customHeight="1">
      <c r="A52" s="8" t="s">
        <v>27</v>
      </c>
      <c r="B52" s="16" t="s">
        <v>46</v>
      </c>
      <c r="C52" s="8" t="s">
        <v>78</v>
      </c>
      <c r="D52" s="21"/>
      <c r="E52" s="8"/>
      <c r="F52" s="21"/>
      <c r="G52" s="11"/>
      <c r="H52" s="10"/>
      <c r="J52" s="31"/>
    </row>
    <row r="53" spans="1:10">
      <c r="A53" s="5"/>
      <c r="B53" s="6" t="s">
        <v>14</v>
      </c>
      <c r="C53" s="5" t="s">
        <v>69</v>
      </c>
      <c r="D53" s="17">
        <v>800000</v>
      </c>
      <c r="E53" s="5">
        <v>1</v>
      </c>
      <c r="F53" s="17">
        <f>E53*D53</f>
        <v>800000</v>
      </c>
      <c r="G53" s="5">
        <f>E53+'1-2024'!G53</f>
        <v>2</v>
      </c>
      <c r="H53" s="7">
        <f>G53*D53</f>
        <v>1600000</v>
      </c>
    </row>
    <row r="54" spans="1:10" ht="15">
      <c r="A54" s="8" t="s">
        <v>29</v>
      </c>
      <c r="B54" s="9" t="s">
        <v>47</v>
      </c>
      <c r="C54" s="8" t="s">
        <v>78</v>
      </c>
      <c r="D54" s="21"/>
      <c r="E54" s="8"/>
      <c r="F54" s="21">
        <f>SUM(F53:F53)</f>
        <v>800000</v>
      </c>
      <c r="G54" s="11"/>
      <c r="H54" s="10">
        <f>SUM(H53:H53)</f>
        <v>1600000</v>
      </c>
    </row>
    <row r="55" spans="1:10" ht="15">
      <c r="A55" s="8" t="s">
        <v>30</v>
      </c>
      <c r="B55" s="8" t="s">
        <v>34</v>
      </c>
      <c r="C55" s="8" t="s">
        <v>78</v>
      </c>
      <c r="D55" s="21"/>
      <c r="E55" s="8"/>
      <c r="F55" s="21">
        <f>SUM(F52,F54)</f>
        <v>800000</v>
      </c>
      <c r="G55" s="11"/>
      <c r="H55" s="10">
        <f>SUM(H52,H54)</f>
        <v>1600000</v>
      </c>
    </row>
    <row r="56" spans="1:10" ht="15">
      <c r="A56" s="8" t="s">
        <v>31</v>
      </c>
      <c r="B56" s="8" t="s">
        <v>70</v>
      </c>
      <c r="C56" s="8" t="s">
        <v>78</v>
      </c>
      <c r="D56" s="21"/>
      <c r="E56" s="8"/>
      <c r="F56" s="21">
        <f>SUM(F44,F55)</f>
        <v>18608000</v>
      </c>
      <c r="G56" s="11"/>
      <c r="H56" s="10">
        <f>SUM(H44,H55)</f>
        <v>37716000</v>
      </c>
    </row>
    <row r="57" spans="1:10" ht="15">
      <c r="A57" s="8" t="s">
        <v>32</v>
      </c>
      <c r="B57" s="11" t="s">
        <v>15</v>
      </c>
      <c r="C57" s="8" t="s">
        <v>78</v>
      </c>
      <c r="D57" s="21"/>
      <c r="E57" s="8"/>
      <c r="F57" s="21">
        <f>F56*0.1</f>
        <v>1860800</v>
      </c>
      <c r="G57" s="11"/>
      <c r="H57" s="10">
        <f>H56*0.1</f>
        <v>3771600</v>
      </c>
    </row>
    <row r="58" spans="1:10" ht="15">
      <c r="A58" s="8" t="s">
        <v>33</v>
      </c>
      <c r="B58" s="8" t="s">
        <v>35</v>
      </c>
      <c r="C58" s="8" t="s">
        <v>78</v>
      </c>
      <c r="D58" s="21"/>
      <c r="E58" s="8"/>
      <c r="F58" s="21">
        <f>SUM(F56:F57)</f>
        <v>20468800</v>
      </c>
      <c r="G58" s="11"/>
      <c r="H58" s="10">
        <f>SUM(H56:H57)</f>
        <v>41487600</v>
      </c>
      <c r="I58" s="31"/>
      <c r="J58" s="31"/>
    </row>
    <row r="59" spans="1:10" ht="15">
      <c r="A59" s="26"/>
      <c r="B59" s="27"/>
      <c r="C59" s="26"/>
      <c r="D59" s="28"/>
      <c r="E59" s="26"/>
      <c r="F59" s="28"/>
      <c r="G59" s="29"/>
      <c r="H59" s="30"/>
    </row>
    <row r="60" spans="1:10" ht="18" customHeight="1">
      <c r="B60" s="2" t="s">
        <v>5</v>
      </c>
    </row>
    <row r="61" spans="1:10" ht="21" customHeight="1">
      <c r="B61" s="23" t="s">
        <v>71</v>
      </c>
      <c r="E61" s="24" t="s">
        <v>73</v>
      </c>
      <c r="F61" s="38" t="s">
        <v>72</v>
      </c>
      <c r="G61" s="38"/>
    </row>
    <row r="62" spans="1:10" ht="21" customHeight="1">
      <c r="B62" s="25" t="s">
        <v>77</v>
      </c>
      <c r="E62" s="24" t="s">
        <v>73</v>
      </c>
      <c r="F62" s="38" t="s">
        <v>75</v>
      </c>
      <c r="G62" s="38"/>
    </row>
    <row r="63" spans="1:10" ht="21" customHeight="1">
      <c r="B63" s="23" t="s">
        <v>76</v>
      </c>
      <c r="E63" s="24" t="s">
        <v>73</v>
      </c>
      <c r="F63" s="38" t="s">
        <v>74</v>
      </c>
      <c r="G63" s="38"/>
    </row>
    <row r="64" spans="1:10" ht="18" customHeight="1">
      <c r="B64" s="2" t="s">
        <v>1</v>
      </c>
      <c r="F64" s="23"/>
      <c r="G64" s="23"/>
    </row>
    <row r="65" spans="2:7" ht="21" customHeight="1">
      <c r="B65" t="s">
        <v>93</v>
      </c>
      <c r="E65" s="24" t="s">
        <v>73</v>
      </c>
      <c r="F65" s="38" t="s">
        <v>94</v>
      </c>
      <c r="G65" s="38"/>
    </row>
    <row r="66" spans="2:7" ht="18" customHeight="1">
      <c r="B66" s="2" t="s">
        <v>2</v>
      </c>
      <c r="F66" s="23"/>
      <c r="G66" s="23"/>
    </row>
    <row r="67" spans="2:7" ht="21" customHeight="1">
      <c r="B67" t="s">
        <v>40</v>
      </c>
      <c r="E67" s="24" t="s">
        <v>73</v>
      </c>
      <c r="F67" s="38" t="s">
        <v>79</v>
      </c>
      <c r="G67" s="38"/>
    </row>
    <row r="68" spans="2:7" ht="21" customHeight="1">
      <c r="B68" t="s">
        <v>96</v>
      </c>
      <c r="E68" s="24" t="s">
        <v>73</v>
      </c>
      <c r="F68" s="23" t="s">
        <v>95</v>
      </c>
      <c r="G68" s="23"/>
    </row>
  </sheetData>
  <mergeCells count="18">
    <mergeCell ref="A10:H10"/>
    <mergeCell ref="A2:H2"/>
    <mergeCell ref="A3:H3"/>
    <mergeCell ref="A4:H4"/>
    <mergeCell ref="B6:H6"/>
    <mergeCell ref="B7:H7"/>
    <mergeCell ref="A12:H12"/>
    <mergeCell ref="A14:A15"/>
    <mergeCell ref="B14:B15"/>
    <mergeCell ref="C14:C15"/>
    <mergeCell ref="D14:D15"/>
    <mergeCell ref="E14:F14"/>
    <mergeCell ref="G14:H14"/>
    <mergeCell ref="F61:G61"/>
    <mergeCell ref="F62:G62"/>
    <mergeCell ref="F63:G63"/>
    <mergeCell ref="F65:G65"/>
    <mergeCell ref="F67:G67"/>
  </mergeCells>
  <printOptions horizontalCentered="1"/>
  <pageMargins left="0.78740157480314965" right="0.78740157480314965" top="1.1811023622047245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D102-5CA9-4504-B9ED-C7581BEDFE79}">
  <dimension ref="A2:J68"/>
  <sheetViews>
    <sheetView topLeftCell="A32" workbookViewId="0">
      <selection activeCell="M64" sqref="M64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3.25" customWidth="1"/>
    <col min="7" max="7" width="11.25" customWidth="1"/>
    <col min="8" max="8" width="13.75" customWidth="1"/>
    <col min="9" max="9" width="14" customWidth="1"/>
    <col min="10" max="10" width="10.5" bestFit="1" customWidth="1"/>
  </cols>
  <sheetData>
    <row r="2" spans="1:8">
      <c r="A2" s="32" t="s">
        <v>82</v>
      </c>
      <c r="B2" s="32"/>
      <c r="C2" s="32"/>
      <c r="D2" s="32"/>
      <c r="E2" s="32"/>
      <c r="F2" s="32"/>
      <c r="G2" s="32"/>
      <c r="H2" s="32"/>
    </row>
    <row r="3" spans="1:8">
      <c r="A3" s="32" t="s">
        <v>81</v>
      </c>
      <c r="B3" s="32"/>
      <c r="C3" s="32"/>
      <c r="D3" s="32"/>
      <c r="E3" s="32"/>
      <c r="F3" s="32"/>
      <c r="G3" s="32"/>
      <c r="H3" s="32"/>
    </row>
    <row r="4" spans="1:8">
      <c r="A4" s="32" t="s">
        <v>80</v>
      </c>
      <c r="B4" s="32"/>
      <c r="C4" s="32"/>
      <c r="D4" s="32"/>
      <c r="E4" s="32"/>
      <c r="F4" s="32"/>
      <c r="G4" s="32"/>
      <c r="H4" s="32"/>
    </row>
    <row r="6" spans="1:8" ht="15">
      <c r="B6" s="33" t="s">
        <v>83</v>
      </c>
      <c r="C6" s="33"/>
      <c r="D6" s="33"/>
      <c r="E6" s="33"/>
      <c r="F6" s="33"/>
      <c r="G6" s="33"/>
      <c r="H6" s="33"/>
    </row>
    <row r="7" spans="1:8" ht="15">
      <c r="B7" s="33" t="s">
        <v>84</v>
      </c>
      <c r="C7" s="33"/>
      <c r="D7" s="33"/>
      <c r="E7" s="33"/>
      <c r="F7" s="33"/>
      <c r="G7" s="33"/>
      <c r="H7" s="33"/>
    </row>
    <row r="8" spans="1:8" ht="15">
      <c r="B8" s="3"/>
      <c r="C8" s="3"/>
      <c r="D8" s="3"/>
      <c r="E8" s="3"/>
      <c r="F8" s="3"/>
    </row>
    <row r="9" spans="1:8" ht="15">
      <c r="B9" s="3"/>
      <c r="C9" s="3"/>
      <c r="D9" s="3"/>
      <c r="E9" s="3"/>
      <c r="F9" s="3"/>
    </row>
    <row r="10" spans="1:8">
      <c r="A10" s="32" t="s">
        <v>98</v>
      </c>
      <c r="B10" s="32"/>
      <c r="C10" s="32"/>
      <c r="D10" s="32"/>
      <c r="E10" s="32"/>
      <c r="F10" s="32"/>
      <c r="G10" s="32"/>
      <c r="H10" s="32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32" t="s">
        <v>85</v>
      </c>
      <c r="B12" s="32"/>
      <c r="C12" s="32"/>
      <c r="D12" s="32"/>
      <c r="E12" s="32"/>
      <c r="F12" s="32"/>
      <c r="G12" s="32"/>
      <c r="H12" s="32"/>
    </row>
    <row r="14" spans="1:8" ht="30" customHeight="1">
      <c r="A14" s="34" t="s">
        <v>49</v>
      </c>
      <c r="B14" s="34" t="s">
        <v>6</v>
      </c>
      <c r="C14" s="35" t="s">
        <v>36</v>
      </c>
      <c r="D14" s="35" t="s">
        <v>37</v>
      </c>
      <c r="E14" s="37" t="s">
        <v>38</v>
      </c>
      <c r="F14" s="37"/>
      <c r="G14" s="37" t="s">
        <v>39</v>
      </c>
      <c r="H14" s="37"/>
    </row>
    <row r="15" spans="1:8">
      <c r="A15" s="34"/>
      <c r="B15" s="34"/>
      <c r="C15" s="36"/>
      <c r="D15" s="36"/>
      <c r="E15" s="5" t="s">
        <v>7</v>
      </c>
      <c r="F15" s="5" t="s">
        <v>0</v>
      </c>
      <c r="G15" s="5" t="s">
        <v>7</v>
      </c>
      <c r="H15" s="5" t="s">
        <v>0</v>
      </c>
    </row>
    <row r="16" spans="1:8" ht="15.75" customHeight="1">
      <c r="A16" s="19">
        <v>0</v>
      </c>
      <c r="B16" s="19">
        <v>1</v>
      </c>
      <c r="C16" s="20">
        <v>2</v>
      </c>
      <c r="D16" s="20">
        <v>3</v>
      </c>
      <c r="E16" s="19">
        <v>4</v>
      </c>
      <c r="F16" s="19">
        <v>5</v>
      </c>
      <c r="G16" s="19">
        <v>6</v>
      </c>
      <c r="H16" s="19">
        <v>7</v>
      </c>
    </row>
    <row r="17" spans="1:8" ht="15.75" customHeight="1">
      <c r="A17" s="5"/>
      <c r="B17" s="6" t="s">
        <v>3</v>
      </c>
      <c r="C17" s="14" t="s">
        <v>50</v>
      </c>
      <c r="D17" s="18">
        <v>50000</v>
      </c>
      <c r="E17" s="5"/>
      <c r="F17" s="17"/>
      <c r="G17" s="5">
        <v>10</v>
      </c>
      <c r="H17" s="7">
        <f>G17*D17</f>
        <v>500000</v>
      </c>
    </row>
    <row r="18" spans="1:8" ht="15.75" customHeight="1">
      <c r="A18" s="5"/>
      <c r="B18" s="6" t="s">
        <v>8</v>
      </c>
      <c r="C18" s="14" t="s">
        <v>50</v>
      </c>
      <c r="D18" s="18">
        <v>50000</v>
      </c>
      <c r="E18" s="5"/>
      <c r="F18" s="17"/>
      <c r="G18" s="5"/>
      <c r="H18" s="7"/>
    </row>
    <row r="19" spans="1:8" ht="15">
      <c r="A19" s="8" t="s">
        <v>17</v>
      </c>
      <c r="B19" s="9" t="s">
        <v>41</v>
      </c>
      <c r="C19" s="8" t="s">
        <v>78</v>
      </c>
      <c r="D19" s="10"/>
      <c r="E19" s="11"/>
      <c r="F19" s="21"/>
      <c r="G19" s="11"/>
      <c r="H19" s="10">
        <f>SUM(H17:H18)</f>
        <v>500000</v>
      </c>
    </row>
    <row r="20" spans="1:8">
      <c r="A20" s="5"/>
      <c r="B20" s="6" t="s">
        <v>16</v>
      </c>
      <c r="C20" s="5" t="s">
        <v>51</v>
      </c>
      <c r="D20" s="18">
        <v>50000</v>
      </c>
      <c r="E20" s="5"/>
      <c r="F20" s="17"/>
      <c r="G20" s="5"/>
      <c r="H20" s="7"/>
    </row>
    <row r="21" spans="1:8">
      <c r="A21" s="5"/>
      <c r="B21" s="6" t="s">
        <v>88</v>
      </c>
      <c r="C21" s="5" t="s">
        <v>52</v>
      </c>
      <c r="D21" s="18">
        <v>30000</v>
      </c>
      <c r="E21" s="5"/>
      <c r="F21" s="17"/>
      <c r="G21" s="5"/>
      <c r="H21" s="7"/>
    </row>
    <row r="22" spans="1:8" ht="15">
      <c r="A22" s="8" t="s">
        <v>18</v>
      </c>
      <c r="B22" s="9" t="s">
        <v>42</v>
      </c>
      <c r="C22" s="8" t="s">
        <v>78</v>
      </c>
      <c r="D22" s="10"/>
      <c r="E22" s="11"/>
      <c r="F22" s="21"/>
      <c r="G22" s="11"/>
      <c r="H22" s="10"/>
    </row>
    <row r="23" spans="1:8">
      <c r="A23" s="5"/>
      <c r="B23" s="6" t="s">
        <v>9</v>
      </c>
      <c r="C23" s="5" t="s">
        <v>52</v>
      </c>
      <c r="D23" s="18">
        <v>20000</v>
      </c>
      <c r="E23" s="5"/>
      <c r="F23" s="17"/>
      <c r="G23" s="5"/>
      <c r="H23" s="7"/>
    </row>
    <row r="24" spans="1:8">
      <c r="A24" s="5"/>
      <c r="B24" s="6" t="s">
        <v>89</v>
      </c>
      <c r="C24" s="5" t="s">
        <v>56</v>
      </c>
      <c r="D24" s="18">
        <v>25000</v>
      </c>
      <c r="E24" s="5"/>
      <c r="F24" s="17"/>
      <c r="G24" s="5"/>
      <c r="H24" s="7"/>
    </row>
    <row r="25" spans="1:8">
      <c r="A25" s="5"/>
      <c r="B25" s="6" t="s">
        <v>10</v>
      </c>
      <c r="C25" s="5" t="s">
        <v>56</v>
      </c>
      <c r="D25" s="18">
        <v>10000</v>
      </c>
      <c r="E25" s="5"/>
      <c r="F25" s="17"/>
      <c r="G25" s="5"/>
      <c r="H25" s="7"/>
    </row>
    <row r="26" spans="1:8" ht="15">
      <c r="A26" s="8" t="s">
        <v>19</v>
      </c>
      <c r="B26" s="9" t="s">
        <v>43</v>
      </c>
      <c r="C26" s="8" t="s">
        <v>78</v>
      </c>
      <c r="D26" s="10"/>
      <c r="E26" s="11"/>
      <c r="F26" s="21"/>
      <c r="G26" s="11"/>
      <c r="H26" s="10"/>
    </row>
    <row r="27" spans="1:8">
      <c r="A27" s="5"/>
      <c r="B27" s="6" t="s">
        <v>11</v>
      </c>
      <c r="C27" s="5" t="s">
        <v>53</v>
      </c>
      <c r="D27" s="18">
        <v>5000</v>
      </c>
      <c r="E27" s="5"/>
      <c r="F27" s="17"/>
      <c r="G27" s="5"/>
      <c r="H27" s="7"/>
    </row>
    <row r="28" spans="1:8">
      <c r="A28" s="5"/>
      <c r="B28" s="6" t="s">
        <v>90</v>
      </c>
      <c r="C28" s="5" t="s">
        <v>53</v>
      </c>
      <c r="D28" s="18">
        <v>10000</v>
      </c>
      <c r="E28" s="5"/>
      <c r="F28" s="17"/>
      <c r="G28" s="5"/>
      <c r="H28" s="7"/>
    </row>
    <row r="29" spans="1:8">
      <c r="A29" s="5"/>
      <c r="B29" s="6" t="s">
        <v>86</v>
      </c>
      <c r="C29" s="5" t="s">
        <v>54</v>
      </c>
      <c r="D29" s="18">
        <v>50000</v>
      </c>
      <c r="E29" s="5"/>
      <c r="F29" s="17"/>
      <c r="G29" s="5"/>
      <c r="H29" s="7"/>
    </row>
    <row r="30" spans="1:8">
      <c r="A30" s="5"/>
      <c r="B30" s="6" t="s">
        <v>91</v>
      </c>
      <c r="C30" s="5" t="s">
        <v>54</v>
      </c>
      <c r="D30" s="18">
        <v>50000</v>
      </c>
      <c r="E30" s="5"/>
      <c r="F30" s="17"/>
      <c r="G30" s="5"/>
      <c r="H30" s="7"/>
    </row>
    <row r="31" spans="1:8" ht="15">
      <c r="A31" s="8" t="s">
        <v>20</v>
      </c>
      <c r="B31" s="9" t="s">
        <v>44</v>
      </c>
      <c r="C31" s="8" t="s">
        <v>78</v>
      </c>
      <c r="D31" s="10"/>
      <c r="E31" s="11"/>
      <c r="F31" s="21"/>
      <c r="G31" s="11"/>
      <c r="H31" s="10"/>
    </row>
    <row r="32" spans="1:8" ht="15">
      <c r="A32" s="8" t="s">
        <v>23</v>
      </c>
      <c r="B32" s="9" t="s">
        <v>21</v>
      </c>
      <c r="C32" s="8" t="s">
        <v>78</v>
      </c>
      <c r="D32" s="10"/>
      <c r="E32" s="11"/>
      <c r="F32" s="21"/>
      <c r="G32" s="11"/>
      <c r="H32" s="10"/>
    </row>
    <row r="33" spans="1:10" ht="15.75" customHeight="1">
      <c r="A33" s="5"/>
      <c r="B33" s="6" t="s">
        <v>57</v>
      </c>
      <c r="C33" s="14" t="s">
        <v>50</v>
      </c>
      <c r="D33" s="18">
        <v>50000</v>
      </c>
      <c r="E33" s="5"/>
      <c r="F33" s="17"/>
      <c r="G33" s="5"/>
      <c r="H33" s="7"/>
    </row>
    <row r="34" spans="1:10" ht="15.75" customHeight="1">
      <c r="A34" s="5"/>
      <c r="B34" s="6" t="s">
        <v>58</v>
      </c>
      <c r="C34" s="14" t="s">
        <v>50</v>
      </c>
      <c r="D34" s="18">
        <v>55000</v>
      </c>
      <c r="E34" s="5"/>
      <c r="F34" s="17"/>
      <c r="G34" s="5"/>
      <c r="H34" s="7"/>
    </row>
    <row r="35" spans="1:10" ht="15.75" customHeight="1">
      <c r="A35" s="5"/>
      <c r="B35" s="6" t="s">
        <v>59</v>
      </c>
      <c r="C35" s="5" t="s">
        <v>60</v>
      </c>
      <c r="D35" s="18">
        <v>15000</v>
      </c>
      <c r="E35" s="5"/>
      <c r="F35" s="17"/>
      <c r="G35" s="5"/>
      <c r="H35" s="7"/>
    </row>
    <row r="36" spans="1:10" ht="15.75" customHeight="1">
      <c r="A36" s="5"/>
      <c r="B36" s="13" t="s">
        <v>4</v>
      </c>
      <c r="C36" s="5" t="s">
        <v>60</v>
      </c>
      <c r="D36" s="18">
        <v>60000</v>
      </c>
      <c r="E36" s="5">
        <v>296.8</v>
      </c>
      <c r="F36" s="17">
        <f>E36*D36</f>
        <v>17808000</v>
      </c>
      <c r="G36" s="5">
        <f>E36+'2-2024'!G36</f>
        <v>890.40000000000009</v>
      </c>
      <c r="H36" s="7">
        <f>G36*D36</f>
        <v>53424000.000000007</v>
      </c>
    </row>
    <row r="37" spans="1:10" ht="15">
      <c r="A37" s="8" t="s">
        <v>24</v>
      </c>
      <c r="B37" s="9" t="s">
        <v>0</v>
      </c>
      <c r="C37" s="8" t="s">
        <v>78</v>
      </c>
      <c r="D37" s="10"/>
      <c r="E37" s="8"/>
      <c r="F37" s="21">
        <f>SUM(F33:F36)</f>
        <v>17808000</v>
      </c>
      <c r="G37" s="11"/>
      <c r="H37" s="10">
        <f>SUM(H33:H36)</f>
        <v>53424000.000000007</v>
      </c>
    </row>
    <row r="38" spans="1:10">
      <c r="A38" s="5"/>
      <c r="B38" s="12" t="s">
        <v>61</v>
      </c>
      <c r="C38" s="5" t="s">
        <v>62</v>
      </c>
      <c r="D38" s="17">
        <v>1000</v>
      </c>
      <c r="E38" s="5"/>
      <c r="F38" s="17"/>
      <c r="G38" s="5"/>
      <c r="H38" s="7"/>
    </row>
    <row r="39" spans="1:10">
      <c r="A39" s="5"/>
      <c r="B39" s="12" t="s">
        <v>63</v>
      </c>
      <c r="C39" s="5" t="s">
        <v>62</v>
      </c>
      <c r="D39" s="17">
        <v>900</v>
      </c>
      <c r="E39" s="5"/>
      <c r="F39" s="17"/>
      <c r="G39" s="5"/>
      <c r="H39" s="7"/>
    </row>
    <row r="40" spans="1:10">
      <c r="A40" s="5"/>
      <c r="B40" s="6" t="s">
        <v>64</v>
      </c>
      <c r="C40" s="5" t="s">
        <v>62</v>
      </c>
      <c r="D40" s="17">
        <v>1000</v>
      </c>
      <c r="E40" s="5"/>
      <c r="F40" s="17"/>
      <c r="G40" s="5"/>
      <c r="H40" s="7"/>
    </row>
    <row r="41" spans="1:10">
      <c r="A41" s="5"/>
      <c r="B41" s="12" t="s">
        <v>65</v>
      </c>
      <c r="C41" s="5" t="s">
        <v>62</v>
      </c>
      <c r="D41" s="17">
        <v>900</v>
      </c>
      <c r="E41" s="5"/>
      <c r="F41" s="17"/>
      <c r="G41" s="5"/>
      <c r="H41" s="7"/>
    </row>
    <row r="42" spans="1:10">
      <c r="A42" s="5"/>
      <c r="B42" s="6" t="s">
        <v>22</v>
      </c>
      <c r="C42" s="5" t="s">
        <v>62</v>
      </c>
      <c r="D42" s="17">
        <v>1500</v>
      </c>
      <c r="E42" s="5"/>
      <c r="F42" s="17"/>
      <c r="G42" s="5"/>
      <c r="H42" s="7"/>
    </row>
    <row r="43" spans="1:10" ht="15">
      <c r="A43" s="8" t="s">
        <v>25</v>
      </c>
      <c r="B43" s="9" t="s">
        <v>45</v>
      </c>
      <c r="C43" s="8" t="s">
        <v>78</v>
      </c>
      <c r="D43" s="21"/>
      <c r="E43" s="22"/>
      <c r="F43" s="21"/>
      <c r="G43" s="15"/>
      <c r="H43" s="10"/>
    </row>
    <row r="44" spans="1:10" ht="15">
      <c r="A44" s="8" t="s">
        <v>26</v>
      </c>
      <c r="B44" s="9" t="s">
        <v>28</v>
      </c>
      <c r="C44" s="8" t="s">
        <v>78</v>
      </c>
      <c r="D44" s="21"/>
      <c r="E44" s="8"/>
      <c r="F44" s="21">
        <f>SUM(F19+F32+F37+F43)</f>
        <v>17808000</v>
      </c>
      <c r="G44" s="11"/>
      <c r="H44" s="10">
        <f>SUM(H19+H32+H37+H43)</f>
        <v>53924000.000000007</v>
      </c>
      <c r="J44" s="31"/>
    </row>
    <row r="45" spans="1:10">
      <c r="A45" s="5"/>
      <c r="B45" s="6" t="s">
        <v>87</v>
      </c>
      <c r="C45" s="5" t="s">
        <v>53</v>
      </c>
      <c r="D45" s="17"/>
      <c r="E45" s="5"/>
      <c r="F45" s="17"/>
      <c r="G45" s="5"/>
      <c r="H45" s="7"/>
      <c r="J45" s="31"/>
    </row>
    <row r="46" spans="1:10">
      <c r="A46" s="5"/>
      <c r="B46" s="12" t="s">
        <v>12</v>
      </c>
      <c r="C46" s="5" t="s">
        <v>53</v>
      </c>
      <c r="D46" s="17"/>
      <c r="E46" s="5"/>
      <c r="F46" s="17"/>
      <c r="G46" s="5"/>
      <c r="H46" s="7"/>
    </row>
    <row r="47" spans="1:10">
      <c r="A47" s="5"/>
      <c r="B47" s="6" t="s">
        <v>48</v>
      </c>
      <c r="C47" s="5" t="s">
        <v>53</v>
      </c>
      <c r="D47" s="17"/>
      <c r="E47" s="5"/>
      <c r="F47" s="17"/>
      <c r="G47" s="5"/>
      <c r="H47" s="7"/>
    </row>
    <row r="48" spans="1:10">
      <c r="A48" s="5"/>
      <c r="B48" s="6" t="s">
        <v>13</v>
      </c>
      <c r="C48" s="5" t="s">
        <v>55</v>
      </c>
      <c r="D48" s="17"/>
      <c r="E48" s="5"/>
      <c r="F48" s="17"/>
      <c r="G48" s="5"/>
      <c r="H48" s="7"/>
    </row>
    <row r="49" spans="1:10">
      <c r="A49" s="5"/>
      <c r="B49" s="6" t="s">
        <v>66</v>
      </c>
      <c r="C49" s="5" t="s">
        <v>53</v>
      </c>
      <c r="D49" s="17"/>
      <c r="E49" s="5"/>
      <c r="F49" s="17"/>
      <c r="G49" s="5"/>
      <c r="H49" s="7"/>
    </row>
    <row r="50" spans="1:10">
      <c r="A50" s="5"/>
      <c r="B50" s="6" t="s">
        <v>67</v>
      </c>
      <c r="C50" s="5" t="s">
        <v>53</v>
      </c>
      <c r="D50" s="17"/>
      <c r="E50" s="5"/>
      <c r="F50" s="17"/>
      <c r="G50" s="5"/>
      <c r="H50" s="7"/>
    </row>
    <row r="51" spans="1:10">
      <c r="A51" s="5"/>
      <c r="B51" s="6" t="s">
        <v>68</v>
      </c>
      <c r="C51" s="5" t="s">
        <v>53</v>
      </c>
      <c r="D51" s="17"/>
      <c r="E51" s="5"/>
      <c r="F51" s="17"/>
      <c r="G51" s="5"/>
      <c r="H51" s="7"/>
    </row>
    <row r="52" spans="1:10" ht="14.25" customHeight="1">
      <c r="A52" s="8" t="s">
        <v>27</v>
      </c>
      <c r="B52" s="16" t="s">
        <v>46</v>
      </c>
      <c r="C52" s="8" t="s">
        <v>78</v>
      </c>
      <c r="D52" s="21"/>
      <c r="E52" s="8"/>
      <c r="F52" s="21"/>
      <c r="G52" s="11"/>
      <c r="H52" s="10"/>
      <c r="J52" s="31"/>
    </row>
    <row r="53" spans="1:10">
      <c r="A53" s="5"/>
      <c r="B53" s="6" t="s">
        <v>14</v>
      </c>
      <c r="C53" s="5" t="s">
        <v>69</v>
      </c>
      <c r="D53" s="17">
        <v>800000</v>
      </c>
      <c r="E53" s="5">
        <v>1</v>
      </c>
      <c r="F53" s="17">
        <f>E53*D53</f>
        <v>800000</v>
      </c>
      <c r="G53" s="5">
        <f>E53+'2-2024'!G53</f>
        <v>3</v>
      </c>
      <c r="H53" s="7">
        <f>G53*D53</f>
        <v>2400000</v>
      </c>
    </row>
    <row r="54" spans="1:10" ht="15">
      <c r="A54" s="8" t="s">
        <v>29</v>
      </c>
      <c r="B54" s="9" t="s">
        <v>47</v>
      </c>
      <c r="C54" s="8" t="s">
        <v>78</v>
      </c>
      <c r="D54" s="21"/>
      <c r="E54" s="8"/>
      <c r="F54" s="21">
        <f>SUM(F53:F53)</f>
        <v>800000</v>
      </c>
      <c r="G54" s="11"/>
      <c r="H54" s="10">
        <f>SUM(H53:H53)</f>
        <v>2400000</v>
      </c>
    </row>
    <row r="55" spans="1:10" ht="15">
      <c r="A55" s="8" t="s">
        <v>30</v>
      </c>
      <c r="B55" s="8" t="s">
        <v>34</v>
      </c>
      <c r="C55" s="8" t="s">
        <v>78</v>
      </c>
      <c r="D55" s="21"/>
      <c r="E55" s="8"/>
      <c r="F55" s="21">
        <f>SUM(F52,F54)</f>
        <v>800000</v>
      </c>
      <c r="G55" s="11"/>
      <c r="H55" s="10">
        <f>SUM(H52,H54)</f>
        <v>2400000</v>
      </c>
    </row>
    <row r="56" spans="1:10" ht="15">
      <c r="A56" s="8" t="s">
        <v>31</v>
      </c>
      <c r="B56" s="8" t="s">
        <v>70</v>
      </c>
      <c r="C56" s="8" t="s">
        <v>78</v>
      </c>
      <c r="D56" s="21"/>
      <c r="E56" s="8"/>
      <c r="F56" s="21">
        <f>SUM(F44,F55)</f>
        <v>18608000</v>
      </c>
      <c r="G56" s="11"/>
      <c r="H56" s="10">
        <f>SUM(H44,H55)</f>
        <v>56324000.000000007</v>
      </c>
    </row>
    <row r="57" spans="1:10" ht="15">
      <c r="A57" s="8" t="s">
        <v>32</v>
      </c>
      <c r="B57" s="11" t="s">
        <v>15</v>
      </c>
      <c r="C57" s="8" t="s">
        <v>78</v>
      </c>
      <c r="D57" s="21"/>
      <c r="E57" s="8"/>
      <c r="F57" s="21">
        <f>F56*0.1</f>
        <v>1860800</v>
      </c>
      <c r="G57" s="11"/>
      <c r="H57" s="10">
        <f>H56*0.1</f>
        <v>5632400.0000000009</v>
      </c>
    </row>
    <row r="58" spans="1:10" ht="15">
      <c r="A58" s="8" t="s">
        <v>33</v>
      </c>
      <c r="B58" s="8" t="s">
        <v>35</v>
      </c>
      <c r="C58" s="8" t="s">
        <v>78</v>
      </c>
      <c r="D58" s="21"/>
      <c r="E58" s="8"/>
      <c r="F58" s="21">
        <f>SUM(F56:F57)</f>
        <v>20468800</v>
      </c>
      <c r="G58" s="11"/>
      <c r="H58" s="10">
        <f>SUM(H56:H57)</f>
        <v>61956400.000000007</v>
      </c>
      <c r="I58" s="31"/>
      <c r="J58" s="31"/>
    </row>
    <row r="59" spans="1:10" ht="15">
      <c r="A59" s="26"/>
      <c r="B59" s="27"/>
      <c r="C59" s="26"/>
      <c r="D59" s="28"/>
      <c r="E59" s="26"/>
      <c r="F59" s="28"/>
      <c r="G59" s="29"/>
      <c r="H59" s="30"/>
    </row>
    <row r="60" spans="1:10" ht="18" customHeight="1">
      <c r="B60" s="2" t="s">
        <v>5</v>
      </c>
    </row>
    <row r="61" spans="1:10" ht="21" customHeight="1">
      <c r="B61" s="23" t="s">
        <v>71</v>
      </c>
      <c r="E61" s="24" t="s">
        <v>73</v>
      </c>
      <c r="F61" s="38" t="s">
        <v>72</v>
      </c>
      <c r="G61" s="38"/>
    </row>
    <row r="62" spans="1:10" ht="21" customHeight="1">
      <c r="B62" s="25" t="s">
        <v>77</v>
      </c>
      <c r="E62" s="24" t="s">
        <v>73</v>
      </c>
      <c r="F62" s="38" t="s">
        <v>75</v>
      </c>
      <c r="G62" s="38"/>
    </row>
    <row r="63" spans="1:10" ht="21" customHeight="1">
      <c r="B63" s="23" t="s">
        <v>76</v>
      </c>
      <c r="E63" s="24" t="s">
        <v>73</v>
      </c>
      <c r="F63" s="38" t="s">
        <v>74</v>
      </c>
      <c r="G63" s="38"/>
    </row>
    <row r="64" spans="1:10" ht="18" customHeight="1">
      <c r="B64" s="2" t="s">
        <v>1</v>
      </c>
      <c r="F64" s="23"/>
      <c r="G64" s="23"/>
    </row>
    <row r="65" spans="2:7" ht="21" customHeight="1">
      <c r="B65" t="s">
        <v>93</v>
      </c>
      <c r="E65" s="24" t="s">
        <v>73</v>
      </c>
      <c r="F65" s="38" t="s">
        <v>94</v>
      </c>
      <c r="G65" s="38"/>
    </row>
    <row r="66" spans="2:7" ht="18" customHeight="1">
      <c r="B66" s="2" t="s">
        <v>2</v>
      </c>
      <c r="F66" s="23"/>
      <c r="G66" s="23"/>
    </row>
    <row r="67" spans="2:7" ht="21" customHeight="1">
      <c r="B67" t="s">
        <v>40</v>
      </c>
      <c r="E67" s="24" t="s">
        <v>73</v>
      </c>
      <c r="F67" s="38" t="s">
        <v>79</v>
      </c>
      <c r="G67" s="38"/>
    </row>
    <row r="68" spans="2:7" ht="21" customHeight="1">
      <c r="B68" t="s">
        <v>96</v>
      </c>
      <c r="E68" s="24" t="s">
        <v>73</v>
      </c>
      <c r="F68" s="23" t="s">
        <v>95</v>
      </c>
      <c r="G68" s="23"/>
    </row>
  </sheetData>
  <mergeCells count="18">
    <mergeCell ref="A10:H10"/>
    <mergeCell ref="A2:H2"/>
    <mergeCell ref="A3:H3"/>
    <mergeCell ref="A4:H4"/>
    <mergeCell ref="B6:H6"/>
    <mergeCell ref="B7:H7"/>
    <mergeCell ref="A12:H12"/>
    <mergeCell ref="A14:A15"/>
    <mergeCell ref="B14:B15"/>
    <mergeCell ref="C14:C15"/>
    <mergeCell ref="D14:D15"/>
    <mergeCell ref="E14:F14"/>
    <mergeCell ref="G14:H14"/>
    <mergeCell ref="F61:G61"/>
    <mergeCell ref="F62:G62"/>
    <mergeCell ref="F63:G63"/>
    <mergeCell ref="F65:G65"/>
    <mergeCell ref="F67:G67"/>
  </mergeCells>
  <printOptions horizontalCentered="1"/>
  <pageMargins left="0.78740157480314965" right="0.78740157480314965" top="1.1811023622047245" bottom="0.5905511811023622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7AE5-53B5-4F1E-8C9A-1CD63A9D7991}">
  <dimension ref="A2:J68"/>
  <sheetViews>
    <sheetView tabSelected="1" workbookViewId="0">
      <selection activeCell="K1" sqref="K1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3.25" customWidth="1"/>
    <col min="7" max="7" width="11.25" customWidth="1"/>
    <col min="8" max="8" width="13.75" customWidth="1"/>
    <col min="9" max="9" width="14" customWidth="1"/>
    <col min="10" max="10" width="10.5" bestFit="1" customWidth="1"/>
  </cols>
  <sheetData>
    <row r="2" spans="1:8">
      <c r="A2" s="32" t="s">
        <v>82</v>
      </c>
      <c r="B2" s="32"/>
      <c r="C2" s="32"/>
      <c r="D2" s="32"/>
      <c r="E2" s="32"/>
      <c r="F2" s="32"/>
      <c r="G2" s="32"/>
      <c r="H2" s="32"/>
    </row>
    <row r="3" spans="1:8">
      <c r="A3" s="32" t="s">
        <v>81</v>
      </c>
      <c r="B3" s="32"/>
      <c r="C3" s="32"/>
      <c r="D3" s="32"/>
      <c r="E3" s="32"/>
      <c r="F3" s="32"/>
      <c r="G3" s="32"/>
      <c r="H3" s="32"/>
    </row>
    <row r="4" spans="1:8">
      <c r="A4" s="32" t="s">
        <v>80</v>
      </c>
      <c r="B4" s="32"/>
      <c r="C4" s="32"/>
      <c r="D4" s="32"/>
      <c r="E4" s="32"/>
      <c r="F4" s="32"/>
      <c r="G4" s="32"/>
      <c r="H4" s="32"/>
    </row>
    <row r="6" spans="1:8" ht="15">
      <c r="B6" s="33" t="s">
        <v>83</v>
      </c>
      <c r="C6" s="33"/>
      <c r="D6" s="33"/>
      <c r="E6" s="33"/>
      <c r="F6" s="33"/>
      <c r="G6" s="33"/>
      <c r="H6" s="33"/>
    </row>
    <row r="7" spans="1:8" ht="15">
      <c r="B7" s="33" t="s">
        <v>84</v>
      </c>
      <c r="C7" s="33"/>
      <c r="D7" s="33"/>
      <c r="E7" s="33"/>
      <c r="F7" s="33"/>
      <c r="G7" s="33"/>
      <c r="H7" s="33"/>
    </row>
    <row r="8" spans="1:8" ht="15">
      <c r="B8" s="3"/>
      <c r="C8" s="3"/>
      <c r="D8" s="3"/>
      <c r="E8" s="3"/>
      <c r="F8" s="3"/>
    </row>
    <row r="9" spans="1:8" ht="15">
      <c r="B9" s="3"/>
      <c r="C9" s="3"/>
      <c r="D9" s="3"/>
      <c r="E9" s="3"/>
      <c r="F9" s="3"/>
    </row>
    <row r="10" spans="1:8">
      <c r="A10" s="32" t="s">
        <v>99</v>
      </c>
      <c r="B10" s="32"/>
      <c r="C10" s="32"/>
      <c r="D10" s="32"/>
      <c r="E10" s="32"/>
      <c r="F10" s="32"/>
      <c r="G10" s="32"/>
      <c r="H10" s="32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>
      <c r="A12" s="32" t="s">
        <v>85</v>
      </c>
      <c r="B12" s="32"/>
      <c r="C12" s="32"/>
      <c r="D12" s="32"/>
      <c r="E12" s="32"/>
      <c r="F12" s="32"/>
      <c r="G12" s="32"/>
      <c r="H12" s="32"/>
    </row>
    <row r="14" spans="1:8" ht="30" customHeight="1">
      <c r="A14" s="34" t="s">
        <v>49</v>
      </c>
      <c r="B14" s="34" t="s">
        <v>6</v>
      </c>
      <c r="C14" s="35" t="s">
        <v>36</v>
      </c>
      <c r="D14" s="35" t="s">
        <v>37</v>
      </c>
      <c r="E14" s="37" t="s">
        <v>38</v>
      </c>
      <c r="F14" s="37"/>
      <c r="G14" s="37" t="s">
        <v>39</v>
      </c>
      <c r="H14" s="37"/>
    </row>
    <row r="15" spans="1:8">
      <c r="A15" s="34"/>
      <c r="B15" s="34"/>
      <c r="C15" s="36"/>
      <c r="D15" s="36"/>
      <c r="E15" s="5" t="s">
        <v>7</v>
      </c>
      <c r="F15" s="5" t="s">
        <v>0</v>
      </c>
      <c r="G15" s="5" t="s">
        <v>7</v>
      </c>
      <c r="H15" s="5" t="s">
        <v>0</v>
      </c>
    </row>
    <row r="16" spans="1:8" ht="15.75" customHeight="1">
      <c r="A16" s="19">
        <v>0</v>
      </c>
      <c r="B16" s="19">
        <v>1</v>
      </c>
      <c r="C16" s="20">
        <v>2</v>
      </c>
      <c r="D16" s="20">
        <v>3</v>
      </c>
      <c r="E16" s="19">
        <v>4</v>
      </c>
      <c r="F16" s="19">
        <v>5</v>
      </c>
      <c r="G16" s="19">
        <v>6</v>
      </c>
      <c r="H16" s="19">
        <v>7</v>
      </c>
    </row>
    <row r="17" spans="1:8" ht="15.75" customHeight="1">
      <c r="A17" s="5"/>
      <c r="B17" s="6" t="s">
        <v>3</v>
      </c>
      <c r="C17" s="14" t="s">
        <v>50</v>
      </c>
      <c r="D17" s="18">
        <v>50000</v>
      </c>
      <c r="E17" s="5"/>
      <c r="F17" s="17"/>
      <c r="G17" s="5">
        <v>10</v>
      </c>
      <c r="H17" s="7">
        <f>G17*D17</f>
        <v>500000</v>
      </c>
    </row>
    <row r="18" spans="1:8" ht="15.75" customHeight="1">
      <c r="A18" s="5"/>
      <c r="B18" s="6" t="s">
        <v>8</v>
      </c>
      <c r="C18" s="14" t="s">
        <v>50</v>
      </c>
      <c r="D18" s="18">
        <v>50000</v>
      </c>
      <c r="E18" s="5"/>
      <c r="F18" s="17"/>
      <c r="G18" s="5"/>
      <c r="H18" s="7"/>
    </row>
    <row r="19" spans="1:8" ht="15">
      <c r="A19" s="8" t="s">
        <v>17</v>
      </c>
      <c r="B19" s="9" t="s">
        <v>41</v>
      </c>
      <c r="C19" s="8" t="s">
        <v>78</v>
      </c>
      <c r="D19" s="10"/>
      <c r="E19" s="11"/>
      <c r="F19" s="21"/>
      <c r="G19" s="11"/>
      <c r="H19" s="10">
        <f>SUM(H17:H18)</f>
        <v>500000</v>
      </c>
    </row>
    <row r="20" spans="1:8">
      <c r="A20" s="5"/>
      <c r="B20" s="6" t="s">
        <v>16</v>
      </c>
      <c r="C20" s="5" t="s">
        <v>51</v>
      </c>
      <c r="D20" s="18">
        <v>50000</v>
      </c>
      <c r="E20" s="5"/>
      <c r="F20" s="17"/>
      <c r="G20" s="5"/>
      <c r="H20" s="7"/>
    </row>
    <row r="21" spans="1:8">
      <c r="A21" s="5"/>
      <c r="B21" s="6" t="s">
        <v>88</v>
      </c>
      <c r="C21" s="5" t="s">
        <v>52</v>
      </c>
      <c r="D21" s="18">
        <v>30000</v>
      </c>
      <c r="E21" s="5"/>
      <c r="F21" s="17"/>
      <c r="G21" s="5"/>
      <c r="H21" s="7"/>
    </row>
    <row r="22" spans="1:8" ht="15">
      <c r="A22" s="8" t="s">
        <v>18</v>
      </c>
      <c r="B22" s="9" t="s">
        <v>42</v>
      </c>
      <c r="C22" s="8" t="s">
        <v>78</v>
      </c>
      <c r="D22" s="10"/>
      <c r="E22" s="11"/>
      <c r="F22" s="21"/>
      <c r="G22" s="11"/>
      <c r="H22" s="10"/>
    </row>
    <row r="23" spans="1:8">
      <c r="A23" s="5"/>
      <c r="B23" s="6" t="s">
        <v>9</v>
      </c>
      <c r="C23" s="5" t="s">
        <v>52</v>
      </c>
      <c r="D23" s="18">
        <v>20000</v>
      </c>
      <c r="E23" s="5"/>
      <c r="F23" s="17"/>
      <c r="G23" s="5"/>
      <c r="H23" s="7"/>
    </row>
    <row r="24" spans="1:8">
      <c r="A24" s="5"/>
      <c r="B24" s="6" t="s">
        <v>89</v>
      </c>
      <c r="C24" s="5" t="s">
        <v>56</v>
      </c>
      <c r="D24" s="18">
        <v>25000</v>
      </c>
      <c r="E24" s="5"/>
      <c r="F24" s="17"/>
      <c r="G24" s="5"/>
      <c r="H24" s="7"/>
    </row>
    <row r="25" spans="1:8">
      <c r="A25" s="5"/>
      <c r="B25" s="6" t="s">
        <v>10</v>
      </c>
      <c r="C25" s="5" t="s">
        <v>56</v>
      </c>
      <c r="D25" s="18">
        <v>10000</v>
      </c>
      <c r="E25" s="5"/>
      <c r="F25" s="17"/>
      <c r="G25" s="5"/>
      <c r="H25" s="7"/>
    </row>
    <row r="26" spans="1:8" ht="15">
      <c r="A26" s="8" t="s">
        <v>19</v>
      </c>
      <c r="B26" s="9" t="s">
        <v>43</v>
      </c>
      <c r="C26" s="8" t="s">
        <v>78</v>
      </c>
      <c r="D26" s="10"/>
      <c r="E26" s="11"/>
      <c r="F26" s="21"/>
      <c r="G26" s="11"/>
      <c r="H26" s="10"/>
    </row>
    <row r="27" spans="1:8">
      <c r="A27" s="5"/>
      <c r="B27" s="6" t="s">
        <v>11</v>
      </c>
      <c r="C27" s="5" t="s">
        <v>53</v>
      </c>
      <c r="D27" s="18">
        <v>5000</v>
      </c>
      <c r="E27" s="5"/>
      <c r="F27" s="17"/>
      <c r="G27" s="5"/>
      <c r="H27" s="7"/>
    </row>
    <row r="28" spans="1:8">
      <c r="A28" s="5"/>
      <c r="B28" s="6" t="s">
        <v>90</v>
      </c>
      <c r="C28" s="5" t="s">
        <v>53</v>
      </c>
      <c r="D28" s="18">
        <v>10000</v>
      </c>
      <c r="E28" s="5"/>
      <c r="F28" s="17"/>
      <c r="G28" s="5"/>
      <c r="H28" s="7"/>
    </row>
    <row r="29" spans="1:8">
      <c r="A29" s="5"/>
      <c r="B29" s="6" t="s">
        <v>86</v>
      </c>
      <c r="C29" s="5" t="s">
        <v>54</v>
      </c>
      <c r="D29" s="18">
        <v>50000</v>
      </c>
      <c r="E29" s="5"/>
      <c r="F29" s="17"/>
      <c r="G29" s="5"/>
      <c r="H29" s="7"/>
    </row>
    <row r="30" spans="1:8">
      <c r="A30" s="5"/>
      <c r="B30" s="6" t="s">
        <v>91</v>
      </c>
      <c r="C30" s="5" t="s">
        <v>54</v>
      </c>
      <c r="D30" s="18">
        <v>50000</v>
      </c>
      <c r="E30" s="5"/>
      <c r="F30" s="17"/>
      <c r="G30" s="5"/>
      <c r="H30" s="7"/>
    </row>
    <row r="31" spans="1:8" ht="15">
      <c r="A31" s="8" t="s">
        <v>20</v>
      </c>
      <c r="B31" s="9" t="s">
        <v>44</v>
      </c>
      <c r="C31" s="8" t="s">
        <v>78</v>
      </c>
      <c r="D31" s="10"/>
      <c r="E31" s="11"/>
      <c r="F31" s="21"/>
      <c r="G31" s="11"/>
      <c r="H31" s="10"/>
    </row>
    <row r="32" spans="1:8" ht="15">
      <c r="A32" s="8" t="s">
        <v>23</v>
      </c>
      <c r="B32" s="9" t="s">
        <v>21</v>
      </c>
      <c r="C32" s="8" t="s">
        <v>78</v>
      </c>
      <c r="D32" s="10"/>
      <c r="E32" s="11"/>
      <c r="F32" s="21"/>
      <c r="G32" s="11"/>
      <c r="H32" s="10"/>
    </row>
    <row r="33" spans="1:10" ht="15.75" customHeight="1">
      <c r="A33" s="5"/>
      <c r="B33" s="6" t="s">
        <v>57</v>
      </c>
      <c r="C33" s="14" t="s">
        <v>50</v>
      </c>
      <c r="D33" s="18">
        <v>50000</v>
      </c>
      <c r="E33" s="5"/>
      <c r="F33" s="17"/>
      <c r="G33" s="5"/>
      <c r="H33" s="7"/>
    </row>
    <row r="34" spans="1:10" ht="15.75" customHeight="1">
      <c r="A34" s="5"/>
      <c r="B34" s="6" t="s">
        <v>58</v>
      </c>
      <c r="C34" s="14" t="s">
        <v>50</v>
      </c>
      <c r="D34" s="18">
        <v>55000</v>
      </c>
      <c r="E34" s="5"/>
      <c r="F34" s="17"/>
      <c r="G34" s="5"/>
      <c r="H34" s="7"/>
    </row>
    <row r="35" spans="1:10" ht="15.75" customHeight="1">
      <c r="A35" s="5"/>
      <c r="B35" s="6" t="s">
        <v>59</v>
      </c>
      <c r="C35" s="5" t="s">
        <v>60</v>
      </c>
      <c r="D35" s="18">
        <v>15000</v>
      </c>
      <c r="E35" s="5"/>
      <c r="F35" s="17"/>
      <c r="G35" s="5"/>
      <c r="H35" s="7"/>
    </row>
    <row r="36" spans="1:10" ht="15.75" customHeight="1">
      <c r="A36" s="5"/>
      <c r="B36" s="13" t="s">
        <v>4</v>
      </c>
      <c r="C36" s="5" t="s">
        <v>60</v>
      </c>
      <c r="D36" s="18">
        <v>60000</v>
      </c>
      <c r="E36" s="5">
        <v>296.8</v>
      </c>
      <c r="F36" s="17">
        <f>E36*D36</f>
        <v>17808000</v>
      </c>
      <c r="G36" s="5">
        <f>E36+'3-2024'!G36</f>
        <v>1187.2</v>
      </c>
      <c r="H36" s="7">
        <f>G36*D36</f>
        <v>71232000</v>
      </c>
    </row>
    <row r="37" spans="1:10" ht="15">
      <c r="A37" s="8" t="s">
        <v>24</v>
      </c>
      <c r="B37" s="9" t="s">
        <v>0</v>
      </c>
      <c r="C37" s="8" t="s">
        <v>78</v>
      </c>
      <c r="D37" s="10"/>
      <c r="E37" s="8"/>
      <c r="F37" s="21">
        <f>SUM(F33:F36)</f>
        <v>17808000</v>
      </c>
      <c r="G37" s="11"/>
      <c r="H37" s="10">
        <f>SUM(H33:H36)</f>
        <v>71232000</v>
      </c>
    </row>
    <row r="38" spans="1:10">
      <c r="A38" s="5"/>
      <c r="B38" s="12" t="s">
        <v>61</v>
      </c>
      <c r="C38" s="5" t="s">
        <v>62</v>
      </c>
      <c r="D38" s="17">
        <v>1000</v>
      </c>
      <c r="E38" s="5"/>
      <c r="F38" s="17"/>
      <c r="G38" s="5"/>
      <c r="H38" s="7"/>
    </row>
    <row r="39" spans="1:10">
      <c r="A39" s="5"/>
      <c r="B39" s="12" t="s">
        <v>63</v>
      </c>
      <c r="C39" s="5" t="s">
        <v>62</v>
      </c>
      <c r="D39" s="17">
        <v>900</v>
      </c>
      <c r="E39" s="5"/>
      <c r="F39" s="17"/>
      <c r="G39" s="5"/>
      <c r="H39" s="7"/>
    </row>
    <row r="40" spans="1:10">
      <c r="A40" s="5"/>
      <c r="B40" s="6" t="s">
        <v>64</v>
      </c>
      <c r="C40" s="5" t="s">
        <v>62</v>
      </c>
      <c r="D40" s="17">
        <v>1000</v>
      </c>
      <c r="E40" s="5"/>
      <c r="F40" s="17"/>
      <c r="G40" s="5"/>
      <c r="H40" s="7"/>
    </row>
    <row r="41" spans="1:10">
      <c r="A41" s="5"/>
      <c r="B41" s="12" t="s">
        <v>65</v>
      </c>
      <c r="C41" s="5" t="s">
        <v>62</v>
      </c>
      <c r="D41" s="17">
        <v>900</v>
      </c>
      <c r="E41" s="5"/>
      <c r="F41" s="17"/>
      <c r="G41" s="5"/>
      <c r="H41" s="7"/>
    </row>
    <row r="42" spans="1:10">
      <c r="A42" s="5"/>
      <c r="B42" s="6" t="s">
        <v>22</v>
      </c>
      <c r="C42" s="5" t="s">
        <v>62</v>
      </c>
      <c r="D42" s="17">
        <v>1500</v>
      </c>
      <c r="E42" s="5"/>
      <c r="F42" s="17"/>
      <c r="G42" s="5"/>
      <c r="H42" s="7"/>
    </row>
    <row r="43" spans="1:10" ht="15">
      <c r="A43" s="8" t="s">
        <v>25</v>
      </c>
      <c r="B43" s="9" t="s">
        <v>45</v>
      </c>
      <c r="C43" s="8" t="s">
        <v>78</v>
      </c>
      <c r="D43" s="21"/>
      <c r="E43" s="22"/>
      <c r="F43" s="21"/>
      <c r="G43" s="15"/>
      <c r="H43" s="10"/>
    </row>
    <row r="44" spans="1:10" ht="15">
      <c r="A44" s="8" t="s">
        <v>26</v>
      </c>
      <c r="B44" s="9" t="s">
        <v>28</v>
      </c>
      <c r="C44" s="8" t="s">
        <v>78</v>
      </c>
      <c r="D44" s="21"/>
      <c r="E44" s="8"/>
      <c r="F44" s="21">
        <f>SUM(F19+F32+F37+F43)</f>
        <v>17808000</v>
      </c>
      <c r="G44" s="11"/>
      <c r="H44" s="10">
        <f>SUM(H19+H32+H37+H43)</f>
        <v>71732000</v>
      </c>
      <c r="J44" s="31"/>
    </row>
    <row r="45" spans="1:10">
      <c r="A45" s="5"/>
      <c r="B45" s="6" t="s">
        <v>87</v>
      </c>
      <c r="C45" s="5" t="s">
        <v>53</v>
      </c>
      <c r="D45" s="17"/>
      <c r="E45" s="5"/>
      <c r="F45" s="17"/>
      <c r="G45" s="5"/>
      <c r="H45" s="7"/>
      <c r="J45" s="31"/>
    </row>
    <row r="46" spans="1:10">
      <c r="A46" s="5"/>
      <c r="B46" s="12" t="s">
        <v>12</v>
      </c>
      <c r="C46" s="5" t="s">
        <v>53</v>
      </c>
      <c r="D46" s="17"/>
      <c r="E46" s="5"/>
      <c r="F46" s="17"/>
      <c r="G46" s="5"/>
      <c r="H46" s="7"/>
    </row>
    <row r="47" spans="1:10">
      <c r="A47" s="5"/>
      <c r="B47" s="6" t="s">
        <v>48</v>
      </c>
      <c r="C47" s="5" t="s">
        <v>53</v>
      </c>
      <c r="D47" s="17"/>
      <c r="E47" s="5"/>
      <c r="F47" s="17"/>
      <c r="G47" s="5"/>
      <c r="H47" s="7"/>
    </row>
    <row r="48" spans="1:10">
      <c r="A48" s="5"/>
      <c r="B48" s="6" t="s">
        <v>13</v>
      </c>
      <c r="C48" s="5" t="s">
        <v>55</v>
      </c>
      <c r="D48" s="17"/>
      <c r="E48" s="5"/>
      <c r="F48" s="17"/>
      <c r="G48" s="5"/>
      <c r="H48" s="7"/>
    </row>
    <row r="49" spans="1:10">
      <c r="A49" s="5"/>
      <c r="B49" s="6" t="s">
        <v>66</v>
      </c>
      <c r="C49" s="5" t="s">
        <v>53</v>
      </c>
      <c r="D49" s="17"/>
      <c r="E49" s="5"/>
      <c r="F49" s="17"/>
      <c r="G49" s="5"/>
      <c r="H49" s="7"/>
    </row>
    <row r="50" spans="1:10">
      <c r="A50" s="5"/>
      <c r="B50" s="6" t="s">
        <v>67</v>
      </c>
      <c r="C50" s="5" t="s">
        <v>53</v>
      </c>
      <c r="D50" s="17"/>
      <c r="E50" s="5"/>
      <c r="F50" s="17"/>
      <c r="G50" s="5"/>
      <c r="H50" s="7"/>
    </row>
    <row r="51" spans="1:10">
      <c r="A51" s="5"/>
      <c r="B51" s="6" t="s">
        <v>68</v>
      </c>
      <c r="C51" s="5" t="s">
        <v>53</v>
      </c>
      <c r="D51" s="17"/>
      <c r="E51" s="5"/>
      <c r="F51" s="17"/>
      <c r="G51" s="5"/>
      <c r="H51" s="7"/>
    </row>
    <row r="52" spans="1:10" ht="14.25" customHeight="1">
      <c r="A52" s="8" t="s">
        <v>27</v>
      </c>
      <c r="B52" s="16" t="s">
        <v>46</v>
      </c>
      <c r="C52" s="8" t="s">
        <v>78</v>
      </c>
      <c r="D52" s="21"/>
      <c r="E52" s="8"/>
      <c r="F52" s="21"/>
      <c r="G52" s="11"/>
      <c r="H52" s="10"/>
      <c r="J52" s="31"/>
    </row>
    <row r="53" spans="1:10">
      <c r="A53" s="5"/>
      <c r="B53" s="6" t="s">
        <v>14</v>
      </c>
      <c r="C53" s="5" t="s">
        <v>69</v>
      </c>
      <c r="D53" s="17">
        <v>800000</v>
      </c>
      <c r="E53" s="5">
        <v>1</v>
      </c>
      <c r="F53" s="17">
        <f>E53*D53</f>
        <v>800000</v>
      </c>
      <c r="G53" s="5">
        <f>E53+'3-2024'!G53</f>
        <v>4</v>
      </c>
      <c r="H53" s="7">
        <f>G53*D53</f>
        <v>3200000</v>
      </c>
    </row>
    <row r="54" spans="1:10" ht="15">
      <c r="A54" s="8" t="s">
        <v>29</v>
      </c>
      <c r="B54" s="9" t="s">
        <v>47</v>
      </c>
      <c r="C54" s="8" t="s">
        <v>78</v>
      </c>
      <c r="D54" s="21"/>
      <c r="E54" s="8"/>
      <c r="F54" s="21">
        <f>SUM(F53:F53)</f>
        <v>800000</v>
      </c>
      <c r="G54" s="11"/>
      <c r="H54" s="10">
        <f>SUM(H53:H53)</f>
        <v>3200000</v>
      </c>
    </row>
    <row r="55" spans="1:10" ht="15">
      <c r="A55" s="8" t="s">
        <v>30</v>
      </c>
      <c r="B55" s="8" t="s">
        <v>34</v>
      </c>
      <c r="C55" s="8" t="s">
        <v>78</v>
      </c>
      <c r="D55" s="21"/>
      <c r="E55" s="8"/>
      <c r="F55" s="21">
        <f>SUM(F52,F54)</f>
        <v>800000</v>
      </c>
      <c r="G55" s="11"/>
      <c r="H55" s="10">
        <f>SUM(H52,H54)</f>
        <v>3200000</v>
      </c>
    </row>
    <row r="56" spans="1:10" ht="15">
      <c r="A56" s="8" t="s">
        <v>31</v>
      </c>
      <c r="B56" s="8" t="s">
        <v>70</v>
      </c>
      <c r="C56" s="8" t="s">
        <v>78</v>
      </c>
      <c r="D56" s="21"/>
      <c r="E56" s="8"/>
      <c r="F56" s="21">
        <f>SUM(F44,F55)</f>
        <v>18608000</v>
      </c>
      <c r="G56" s="11"/>
      <c r="H56" s="10">
        <f>SUM(H44,H55)</f>
        <v>74932000</v>
      </c>
    </row>
    <row r="57" spans="1:10" ht="15">
      <c r="A57" s="8" t="s">
        <v>32</v>
      </c>
      <c r="B57" s="11" t="s">
        <v>15</v>
      </c>
      <c r="C57" s="8" t="s">
        <v>78</v>
      </c>
      <c r="D57" s="21"/>
      <c r="E57" s="8"/>
      <c r="F57" s="21">
        <f>F56*0.1</f>
        <v>1860800</v>
      </c>
      <c r="G57" s="11"/>
      <c r="H57" s="10">
        <f>H56*0.1</f>
        <v>7493200</v>
      </c>
    </row>
    <row r="58" spans="1:10" ht="15">
      <c r="A58" s="8" t="s">
        <v>33</v>
      </c>
      <c r="B58" s="8" t="s">
        <v>35</v>
      </c>
      <c r="C58" s="8" t="s">
        <v>78</v>
      </c>
      <c r="D58" s="21"/>
      <c r="E58" s="8"/>
      <c r="F58" s="21">
        <f>SUM(F56:F57)</f>
        <v>20468800</v>
      </c>
      <c r="G58" s="11"/>
      <c r="H58" s="10">
        <f>SUM(H56:H57)</f>
        <v>82425200</v>
      </c>
      <c r="I58" s="31"/>
      <c r="J58" s="31"/>
    </row>
    <row r="59" spans="1:10" ht="15">
      <c r="A59" s="26"/>
      <c r="B59" s="27"/>
      <c r="C59" s="26"/>
      <c r="D59" s="28"/>
      <c r="E59" s="26"/>
      <c r="F59" s="28"/>
      <c r="G59" s="29"/>
      <c r="H59" s="30"/>
    </row>
    <row r="60" spans="1:10" ht="18" customHeight="1">
      <c r="B60" s="2" t="s">
        <v>5</v>
      </c>
    </row>
    <row r="61" spans="1:10" ht="21" customHeight="1">
      <c r="B61" s="23" t="s">
        <v>71</v>
      </c>
      <c r="E61" s="24" t="s">
        <v>73</v>
      </c>
      <c r="F61" s="38" t="s">
        <v>72</v>
      </c>
      <c r="G61" s="38"/>
    </row>
    <row r="62" spans="1:10" ht="21" customHeight="1">
      <c r="B62" s="25" t="s">
        <v>77</v>
      </c>
      <c r="E62" s="24" t="s">
        <v>73</v>
      </c>
      <c r="F62" s="38" t="s">
        <v>75</v>
      </c>
      <c r="G62" s="38"/>
    </row>
    <row r="63" spans="1:10" ht="21" customHeight="1">
      <c r="B63" s="23" t="s">
        <v>76</v>
      </c>
      <c r="E63" s="24" t="s">
        <v>73</v>
      </c>
      <c r="F63" s="38" t="s">
        <v>74</v>
      </c>
      <c r="G63" s="38"/>
    </row>
    <row r="64" spans="1:10" ht="18" customHeight="1">
      <c r="B64" s="2" t="s">
        <v>1</v>
      </c>
      <c r="F64" s="23"/>
      <c r="G64" s="23"/>
    </row>
    <row r="65" spans="2:7" ht="21" customHeight="1">
      <c r="B65" t="s">
        <v>93</v>
      </c>
      <c r="E65" s="24" t="s">
        <v>73</v>
      </c>
      <c r="F65" s="38" t="s">
        <v>94</v>
      </c>
      <c r="G65" s="38"/>
    </row>
    <row r="66" spans="2:7" ht="18" customHeight="1">
      <c r="B66" s="2" t="s">
        <v>2</v>
      </c>
      <c r="F66" s="23"/>
      <c r="G66" s="23"/>
    </row>
    <row r="67" spans="2:7" ht="21" customHeight="1">
      <c r="B67" t="s">
        <v>40</v>
      </c>
      <c r="E67" s="24" t="s">
        <v>73</v>
      </c>
      <c r="F67" s="38" t="s">
        <v>79</v>
      </c>
      <c r="G67" s="38"/>
    </row>
    <row r="68" spans="2:7" ht="21" customHeight="1">
      <c r="B68" t="s">
        <v>96</v>
      </c>
      <c r="E68" s="24" t="s">
        <v>73</v>
      </c>
      <c r="F68" s="23" t="s">
        <v>95</v>
      </c>
      <c r="G68" s="23"/>
    </row>
  </sheetData>
  <mergeCells count="18">
    <mergeCell ref="F61:G61"/>
    <mergeCell ref="F62:G62"/>
    <mergeCell ref="F63:G63"/>
    <mergeCell ref="F65:G65"/>
    <mergeCell ref="F67:G67"/>
    <mergeCell ref="A12:H12"/>
    <mergeCell ref="A14:A15"/>
    <mergeCell ref="B14:B15"/>
    <mergeCell ref="C14:C15"/>
    <mergeCell ref="D14:D15"/>
    <mergeCell ref="E14:F14"/>
    <mergeCell ref="G14:H14"/>
    <mergeCell ref="A2:H2"/>
    <mergeCell ref="A3:H3"/>
    <mergeCell ref="A4:H4"/>
    <mergeCell ref="B6:H6"/>
    <mergeCell ref="B7:H7"/>
    <mergeCell ref="A10:H10"/>
  </mergeCells>
  <printOptions horizontalCentered="1"/>
  <pageMargins left="0.78740157480314965" right="0.78740157480314965" top="1.1811023622047245" bottom="0.59055118110236227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1-2024</vt:lpstr>
      <vt:lpstr>2-2024</vt:lpstr>
      <vt:lpstr>3-2024</vt:lpstr>
      <vt:lpstr>4-2024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Ganbayar Gunchinbat</cp:lastModifiedBy>
  <cp:lastPrinted>2024-01-16T06:24:50Z</cp:lastPrinted>
  <dcterms:created xsi:type="dcterms:W3CDTF">2014-01-15T06:30:10Z</dcterms:created>
  <dcterms:modified xsi:type="dcterms:W3CDTF">2024-04-18T16:52:00Z</dcterms:modified>
</cp:coreProperties>
</file>