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404" sheetId="2" r:id="rId1"/>
  </sheets>
  <definedNames>
    <definedName name="_xlnm.Print_Area" localSheetId="0">'202404'!$A$1:$I$108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G58" i="2"/>
  <c r="I60" i="2" l="1"/>
  <c r="I59" i="2"/>
  <c r="I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G83" i="2"/>
  <c r="I20" i="2"/>
  <c r="I37" i="2" s="1"/>
  <c r="G71" i="2"/>
  <c r="I71" i="2"/>
  <c r="I43" i="2"/>
  <c r="G56" i="2" l="1"/>
  <c r="G80" i="2"/>
  <c r="G84" i="2"/>
  <c r="I56" i="2"/>
  <c r="I92" i="2" l="1"/>
  <c r="I93" i="2" s="1"/>
  <c r="I95" i="2" s="1"/>
  <c r="G92" i="2"/>
  <c r="G93" i="2" s="1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<sst xmlns="http://schemas.openxmlformats.org/spreadsheetml/2006/main" count="194" uniqueCount="127">
  <si>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</si>
  <si>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</si>
  <si>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</si>
  <si>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</si>
  <si>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</si>
  <si>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</si>
  <si>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</si>
  <si>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</si>
  <si>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</si>
  <si>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</si>
  <si>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</si>
  <si>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</si>
  <si>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</si>
  <si>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</si>
  <si>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</si>
  <si>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</si>
  <si>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</si>
  <si>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</si>
  <si>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</si>
  <si>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</si>
  <si>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</si>
  <si>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</si>
  <si>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</si>
  <si>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</si>
  <si>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</si>
  <si>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</si>
  <si>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</si>
  <si>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</si>
  <si>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</si>
  <si>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</si>
  <si>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</si>
  <si>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</si>
  <si>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</si>
  <si>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</si>
  <si>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</si>
  <si>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</si>
  <si>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</si>
  <si>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</si>
  <si>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</si>
  <si>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</si>
  <si>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</si>
  <si>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</si>
  <si>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</si>
  <si>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</si>
  <si>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</si>
  <si>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</si>
  <si>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</si>
  <si>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</si>
  <si>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</si>
  <si>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</si>
  <si>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</si>
  <si>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</si>
  <si>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</si>
  <si>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</si>
  <si>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</si>
  <si>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</si>
  <si>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</si>
  <si>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</si>
  <si>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</si>
  <si>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</si>
  <si>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</si>
  <si>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</si>
  <si>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</si>
  <si>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</si>
  <si>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</si>
  <si>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</si>
  <si>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</si>
  <si>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</si>
  <si>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</si>
  <si>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</si>
  <si>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</si>
  <si>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</si>
  <si>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</si>
  <si>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</si>
  <si>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</si>
  <si>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</si>
  <si>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</si>
  <si>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</si>
  <si>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</si>
  <si>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</si>
  <si>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</si>
  <si>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</si>
  <si>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</si>
  <si>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</si>
  <si>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</si>
  <si>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</si>
  <si>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</si>
  <si>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</si>
  <si>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</si>
  <si>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</si>
  <si>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</si>
  <si>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</si>
  <si>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</si>
  <si>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</si>
  <si>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</si>
  <si>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</si>
  <si>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</si>
  <si>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</si>
  <si>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</si>
  <si>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</si>
  <si>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</si>
  <si>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</si>
  <si>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</si>
  <si>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</si>
  <si>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</si>
  <si>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</si>
  <si>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</si>
  <si>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</si>
  <si>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</si>
  <si>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</si>
  <si>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</si>
  <si>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</si>
  <si>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</si>
  <si>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</si>
  <si>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</si>
  <si>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</si>
  <si>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</si>
  <si>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</si>
  <si>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</si>
  <si>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</si>
  <si>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</si>
  <si>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</si>
  <si>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</si>
  <si>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</si>
  <si>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</si>
  <si>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>2024 оны 04 дугаар сарын 01-ээс 04 дугаар сарын 30-ны өдөр хүртэл</t>
  </si>
  <si>
    <t xml:space="preserve"> Улсын төсвийн хөрөнгөөр гүйцэтгэж байгаа Ямбат уул-50 төслийн ажлын 2024 оны 04 дүгээр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</si>
</sst>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B76" zoomScale="70" zoomScaleNormal="80" zoomScaleSheetLayoutView="70" workbookViewId="0">
      <selection activeCell="P6" sqref="P6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0" t="s">
        <v>0</v>
      </c>
      <c r="G1" s="40"/>
      <c r="H1" s="40"/>
      <c r="I1" s="40"/>
    </row>
    <row r="2" spans="2:9" ht="27.6" customHeight="1" x14ac:dyDescent="0.25">
      <c r="B2" s="58" t="s">
        <v>126</v>
      </c>
      <c r="C2" s="58"/>
      <c r="D2" s="58"/>
      <c r="E2" s="58"/>
      <c r="F2" s="58"/>
      <c r="G2" s="58"/>
      <c r="H2" s="58"/>
      <c r="I2" s="58"/>
    </row>
    <row r="3" spans="2:9" ht="21.6" customHeight="1" x14ac:dyDescent="0.25">
      <c r="B3" s="59" t="s">
        <v>125</v>
      </c>
      <c r="C3" s="59"/>
      <c r="D3" s="59"/>
      <c r="E3" s="59"/>
      <c r="F3" s="59"/>
      <c r="G3" s="59"/>
      <c r="H3" s="59"/>
      <c r="I3" s="59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48" t="s">
        <v>1</v>
      </c>
      <c r="C5" s="48" t="s">
        <v>2</v>
      </c>
      <c r="D5" s="42" t="s">
        <v>3</v>
      </c>
      <c r="E5" s="45" t="s">
        <v>4</v>
      </c>
      <c r="F5" s="53" t="s">
        <v>5</v>
      </c>
      <c r="G5" s="54"/>
      <c r="H5" s="57" t="s">
        <v>6</v>
      </c>
      <c r="I5" s="57"/>
    </row>
    <row r="6" spans="2:9" x14ac:dyDescent="0.25">
      <c r="B6" s="49"/>
      <c r="C6" s="49"/>
      <c r="D6" s="43"/>
      <c r="E6" s="46"/>
      <c r="F6" s="55"/>
      <c r="G6" s="56"/>
      <c r="H6" s="57"/>
      <c r="I6" s="57"/>
    </row>
    <row r="7" spans="2:9" x14ac:dyDescent="0.25">
      <c r="B7" s="50"/>
      <c r="C7" s="50"/>
      <c r="D7" s="44"/>
      <c r="E7" s="47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/>
      <c r="H8" s="13"/>
      <c r="I8" s="23"/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38" t="s">
        <v>8</v>
      </c>
      <c r="C10" s="39"/>
      <c r="D10" s="17"/>
      <c r="E10" s="18"/>
      <c r="F10" s="17"/>
      <c r="G10" s="18"/>
      <c r="H10" s="17"/>
      <c r="I10" s="24">
        <f>SUM(I8:I9)</f>
        <v>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/>
      <c r="G11" s="3">
        <f>F11*E11</f>
        <v>0</v>
      </c>
      <c r="H11" s="12"/>
      <c r="I11" s="32"/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/>
      <c r="H13" s="13"/>
      <c r="I13" s="13"/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/>
      <c r="G17" s="15">
        <f>F17*E17</f>
        <v>0</v>
      </c>
      <c r="H17" s="13"/>
      <c r="I17" s="23"/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38" t="s">
        <v>8</v>
      </c>
      <c r="C20" s="39"/>
      <c r="D20" s="17"/>
      <c r="E20" s="18"/>
      <c r="F20" s="17"/>
      <c r="G20" s="18">
        <f>SUM(G11:G19)</f>
        <v>0</v>
      </c>
      <c r="H20" s="17"/>
      <c r="I20" s="18">
        <f>SUM(I11:I19)</f>
        <v>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38" t="s">
        <v>22</v>
      </c>
      <c r="C25" s="39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/>
      <c r="G28" s="15">
        <f>F28*E28</f>
        <v>0</v>
      </c>
      <c r="H28" s="13"/>
      <c r="I28" s="23"/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/>
      <c r="I29" s="23"/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/>
      <c r="G32" s="15"/>
      <c r="H32" s="13"/>
      <c r="I32" s="13"/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38" t="s">
        <v>30</v>
      </c>
      <c r="C36" s="39"/>
      <c r="D36" s="17"/>
      <c r="E36" s="18"/>
      <c r="F36" s="17"/>
      <c r="G36" s="18">
        <f>SUM(G26:G35)</f>
        <v>0</v>
      </c>
      <c r="H36" s="17"/>
      <c r="I36" s="18">
        <f>SUM(I26:I35)</f>
        <v>0</v>
      </c>
    </row>
    <row r="37" spans="2:9" s="16" customFormat="1" ht="13.8" customHeight="1" x14ac:dyDescent="0.25">
      <c r="B37" s="38" t="s">
        <v>31</v>
      </c>
      <c r="C37" s="39"/>
      <c r="D37" s="17"/>
      <c r="E37" s="18"/>
      <c r="F37" s="17"/>
      <c r="G37" s="18">
        <f>G36+G25+G20+G10</f>
        <v>0</v>
      </c>
      <c r="H37" s="17"/>
      <c r="I37" s="18">
        <f>I36+I25+I20+I10</f>
        <v>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/>
      <c r="I38" s="23"/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>
        <v>242</v>
      </c>
      <c r="G40" s="15">
        <f>F40*E40</f>
        <v>10890000</v>
      </c>
      <c r="H40" s="13">
        <v>968</v>
      </c>
      <c r="I40" s="23">
        <f>H40*E40</f>
        <v>43560000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38" t="s">
        <v>8</v>
      </c>
      <c r="C43" s="39"/>
      <c r="D43" s="17"/>
      <c r="E43" s="18"/>
      <c r="F43" s="17"/>
      <c r="G43" s="18">
        <f>SUM(G38:G42)</f>
        <v>10890000</v>
      </c>
      <c r="H43" s="17"/>
      <c r="I43" s="24">
        <f>SUM(I38:I42)</f>
        <v>43560000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/>
      <c r="G44" s="15"/>
      <c r="H44" s="13"/>
      <c r="I44" s="13"/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/>
      <c r="H45" s="13"/>
      <c r="I45" s="13"/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/>
      <c r="G46" s="15"/>
      <c r="H46" s="13"/>
      <c r="I46" s="13"/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/>
      <c r="G47" s="15"/>
      <c r="H47" s="13"/>
      <c r="I47" s="13"/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/>
      <c r="G48" s="15"/>
      <c r="H48" s="13"/>
      <c r="I48" s="13"/>
    </row>
    <row r="49" spans="2:9" s="16" customFormat="1" ht="13.8" customHeight="1" x14ac:dyDescent="0.25">
      <c r="B49" s="60" t="s">
        <v>8</v>
      </c>
      <c r="C49" s="61"/>
      <c r="D49" s="17"/>
      <c r="E49" s="18"/>
      <c r="F49" s="17"/>
      <c r="G49" s="18"/>
      <c r="H49" s="17"/>
      <c r="I49" s="17"/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/>
      <c r="G50" s="15">
        <f>F50*E50</f>
        <v>0</v>
      </c>
      <c r="H50" s="13"/>
      <c r="I50" s="23"/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/>
      <c r="G51" s="15">
        <f t="shared" ref="G51:G53" si="2">F51*E51</f>
        <v>0</v>
      </c>
      <c r="H51" s="30"/>
      <c r="I51" s="23"/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/>
      <c r="G52" s="15">
        <f t="shared" si="2"/>
        <v>0</v>
      </c>
      <c r="H52" s="13"/>
      <c r="I52" s="23"/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/>
      <c r="G53" s="15">
        <f t="shared" si="2"/>
        <v>0</v>
      </c>
      <c r="H53" s="13"/>
      <c r="I53" s="23"/>
    </row>
    <row r="54" spans="2:9" s="16" customFormat="1" ht="13.8" customHeight="1" x14ac:dyDescent="0.25">
      <c r="B54" s="38" t="s">
        <v>8</v>
      </c>
      <c r="C54" s="39"/>
      <c r="D54" s="17"/>
      <c r="E54" s="18"/>
      <c r="F54" s="17"/>
      <c r="G54" s="18">
        <f>SUM(G50:G53)</f>
        <v>0</v>
      </c>
      <c r="H54" s="17"/>
      <c r="I54" s="24">
        <f>SUM(I50:I53)</f>
        <v>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/>
      <c r="G55" s="15">
        <f>F55*E55</f>
        <v>0</v>
      </c>
      <c r="H55" s="13"/>
      <c r="I55" s="23"/>
    </row>
    <row r="56" spans="2:9" s="16" customFormat="1" ht="13.8" customHeight="1" x14ac:dyDescent="0.25">
      <c r="B56" s="38" t="s">
        <v>40</v>
      </c>
      <c r="C56" s="39"/>
      <c r="D56" s="17"/>
      <c r="E56" s="18"/>
      <c r="F56" s="17"/>
      <c r="G56" s="18">
        <f>G55+G54+G49+G37+G43</f>
        <v>10890000</v>
      </c>
      <c r="H56" s="17"/>
      <c r="I56" s="18">
        <f>I55+I54+I49+I37+I43</f>
        <v>43560000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/>
      <c r="G57" s="3"/>
      <c r="H57" s="13">
        <v>1</v>
      </c>
      <c r="I57" s="23">
        <f>H57*E57</f>
        <v>70000</v>
      </c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>
        <v>1</v>
      </c>
      <c r="G58" s="3">
        <f>E58</f>
        <v>271530</v>
      </c>
      <c r="H58" s="13">
        <v>1</v>
      </c>
      <c r="I58" s="23">
        <f>H58*E58</f>
        <v>271530</v>
      </c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/>
      <c r="G59" s="3"/>
      <c r="H59" s="13">
        <v>1</v>
      </c>
      <c r="I59" s="23">
        <f>H59*E59</f>
        <v>116000</v>
      </c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/>
      <c r="G60" s="3"/>
      <c r="H60" s="13">
        <v>1</v>
      </c>
      <c r="I60" s="23">
        <f>H60*E60</f>
        <v>163460</v>
      </c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v>0</v>
      </c>
      <c r="H61" s="13"/>
      <c r="I61" s="13"/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1</v>
      </c>
      <c r="G62" s="3">
        <f>F62*E62</f>
        <v>1350000</v>
      </c>
      <c r="H62" s="13">
        <v>4</v>
      </c>
      <c r="I62" s="23">
        <f>H62*E62</f>
        <v>5400000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3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3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3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3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/>
      <c r="G67" s="3">
        <f t="shared" si="3"/>
        <v>0</v>
      </c>
      <c r="H67" s="13"/>
      <c r="I67" s="23"/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/>
      <c r="G68" s="15"/>
      <c r="H68" s="13"/>
      <c r="I68" s="13"/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38" t="s">
        <v>8</v>
      </c>
      <c r="C71" s="39"/>
      <c r="D71" s="17"/>
      <c r="E71" s="18"/>
      <c r="F71" s="17"/>
      <c r="G71" s="18">
        <f>SUM(G57:G70)</f>
        <v>1621530</v>
      </c>
      <c r="H71" s="25"/>
      <c r="I71" s="18">
        <f>SUM(I57:I70)</f>
        <v>6020990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ref="G81:G82" si="4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/>
      <c r="G82" s="15">
        <f t="shared" si="4"/>
        <v>0</v>
      </c>
      <c r="H82" s="23"/>
      <c r="I82" s="23"/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ref="G83:G91" si="5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/>
      <c r="G84" s="15">
        <f t="shared" si="5"/>
        <v>0</v>
      </c>
      <c r="H84" s="13"/>
      <c r="I84" s="23"/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/>
      <c r="G85" s="15">
        <f t="shared" si="5"/>
        <v>0</v>
      </c>
      <c r="H85" s="13"/>
      <c r="I85" s="23"/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/>
      <c r="G86" s="15">
        <f t="shared" si="5"/>
        <v>0</v>
      </c>
      <c r="H86" s="13"/>
      <c r="I86" s="23"/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/>
      <c r="G87" s="15">
        <f t="shared" si="5"/>
        <v>0</v>
      </c>
      <c r="H87" s="13"/>
      <c r="I87" s="23"/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/>
      <c r="G88" s="15">
        <f t="shared" si="5"/>
        <v>0</v>
      </c>
      <c r="H88" s="13"/>
      <c r="I88" s="23"/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/>
      <c r="G89" s="15">
        <f t="shared" si="5"/>
        <v>0</v>
      </c>
      <c r="H89" s="13"/>
      <c r="I89" s="23"/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/>
      <c r="G90" s="15">
        <f t="shared" si="5"/>
        <v>0</v>
      </c>
      <c r="H90" s="13"/>
      <c r="I90" s="23"/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5"/>
        <v>0</v>
      </c>
      <c r="H91" s="13"/>
      <c r="I91" s="23"/>
    </row>
    <row r="92" spans="2:9" ht="13.8" customHeight="1" x14ac:dyDescent="0.25">
      <c r="B92" s="38" t="s">
        <v>58</v>
      </c>
      <c r="C92" s="39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38" t="s">
        <v>59</v>
      </c>
      <c r="C93" s="39"/>
      <c r="D93" s="17"/>
      <c r="E93" s="18"/>
      <c r="F93" s="17"/>
      <c r="G93" s="18">
        <f>G92+G71</f>
        <v>1621530</v>
      </c>
      <c r="H93" s="25"/>
      <c r="I93" s="18">
        <f>I92+I71</f>
        <v>6020990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1" t="s">
        <v>61</v>
      </c>
      <c r="C95" s="52"/>
      <c r="D95" s="19"/>
      <c r="E95" s="21"/>
      <c r="F95" s="19"/>
      <c r="G95" s="21">
        <f>G93+G56</f>
        <v>12511530</v>
      </c>
      <c r="H95" s="13"/>
      <c r="I95" s="21">
        <f>I93+I56</f>
        <v>49580990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1251153</v>
      </c>
      <c r="H96" s="13"/>
      <c r="I96" s="15">
        <f>I95*0.1-0.5</f>
        <v>4958098.5</v>
      </c>
    </row>
    <row r="97" spans="2:9" ht="13.8" customHeight="1" x14ac:dyDescent="0.25">
      <c r="B97" s="38" t="s">
        <v>63</v>
      </c>
      <c r="C97" s="39"/>
      <c r="D97" s="17"/>
      <c r="E97" s="18"/>
      <c r="F97" s="17"/>
      <c r="G97" s="18">
        <f>SUM(G95:G96)</f>
        <v>13762683</v>
      </c>
      <c r="H97" s="25"/>
      <c r="I97" s="18">
        <f>SUM(I95:I96)</f>
        <v>54539088.5</v>
      </c>
    </row>
    <row r="98" spans="2:9" ht="13.8" customHeight="1" x14ac:dyDescent="0.25">
      <c r="I98" s="10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1" t="s">
        <v>67</v>
      </c>
      <c r="G102" s="41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121</v>
      </c>
      <c r="D105" s="6"/>
      <c r="E105" s="6"/>
      <c r="F105" s="6" t="s">
        <v>122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37"/>
      <c r="F107" s="6" t="s">
        <v>119</v>
      </c>
      <c r="H107" s="6"/>
      <c r="I107" s="6"/>
    </row>
    <row r="108" spans="2:9" ht="13.8" customHeight="1" x14ac:dyDescent="0.25">
      <c r="C108" s="6" t="s">
        <v>123</v>
      </c>
      <c r="D108" s="6"/>
      <c r="E108" s="6"/>
      <c r="F108" s="6" t="s">
        <v>124</v>
      </c>
      <c r="H108" s="7"/>
      <c r="I108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202404</vt:lpstr>
      <vt:lpstr>'202404'!Print_Area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2024-04-15T03:12:00Z</cp:lastPrinted>
  <dcterms:created xsi:type="dcterms:W3CDTF">2021-03-26T07:31:35Z</dcterms:created>
  <dcterms:modified xsi:type="dcterms:W3CDTF">2024-04-15T03:14:39Z</dcterms:modified>
</cp:coreProperties>
</file>