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326AB18B-6689-4527-A63B-C98DFF61EDD0}" xr6:coauthVersionLast="47" xr6:coauthVersionMax="47" xr10:uidLastSave="{00000000-0000-0000-0000-000000000000}"/>
  <bookViews>
    <workbookView xWindow="-120" yWindow="-120" windowWidth="29040" windowHeight="15990" xr2:uid="{05602B63-7276-45C0-94FB-42EE5E5537D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5" i="1"/>
  <c r="I34" i="1"/>
  <c r="I35" i="1"/>
  <c r="I44" i="1"/>
  <c r="I43" i="1"/>
  <c r="I38" i="1"/>
  <c r="I32" i="1"/>
  <c r="I28" i="1"/>
  <c r="I22" i="1"/>
  <c r="I19" i="1"/>
  <c r="I17" i="1"/>
  <c r="I18" i="1" s="1"/>
  <c r="G44" i="1"/>
  <c r="G43" i="1"/>
  <c r="I40" i="1"/>
  <c r="G40" i="1"/>
  <c r="I39" i="1"/>
  <c r="G39" i="1"/>
  <c r="G38" i="1"/>
  <c r="I37" i="1"/>
  <c r="G37" i="1"/>
  <c r="I36" i="1"/>
  <c r="G36" i="1"/>
  <c r="G35" i="1"/>
  <c r="G34" i="1"/>
  <c r="G32" i="1"/>
  <c r="I31" i="1"/>
  <c r="G31" i="1"/>
  <c r="I29" i="1"/>
  <c r="G29" i="1"/>
  <c r="G28" i="1"/>
  <c r="I26" i="1"/>
  <c r="G26" i="1"/>
  <c r="G25" i="1"/>
  <c r="G24" i="1"/>
  <c r="G23" i="1"/>
  <c r="G22" i="1"/>
  <c r="I20" i="1"/>
  <c r="G20" i="1"/>
  <c r="G19" i="1"/>
  <c r="G21" i="1" s="1"/>
  <c r="G17" i="1"/>
  <c r="G18" i="1" s="1"/>
  <c r="I15" i="1"/>
  <c r="I16" i="1" s="1"/>
  <c r="G15" i="1"/>
  <c r="G16" i="1" s="1"/>
  <c r="G27" i="1" l="1"/>
  <c r="G33" i="1"/>
  <c r="G42" i="1" s="1"/>
  <c r="G47" i="1" s="1"/>
  <c r="G41" i="1"/>
  <c r="G30" i="1"/>
  <c r="G45" i="1"/>
  <c r="I21" i="1"/>
  <c r="I33" i="1"/>
  <c r="I27" i="1"/>
  <c r="I30" i="1"/>
  <c r="I41" i="1"/>
  <c r="I45" i="1"/>
  <c r="I42" i="1" l="1"/>
  <c r="I47" i="1" s="1"/>
  <c r="G48" i="1"/>
  <c r="G49" i="1" s="1"/>
  <c r="I48" i="1" l="1"/>
  <c r="I49" i="1" s="1"/>
  <c r="I50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<sst xmlns="http://schemas.openxmlformats.org/spreadsheetml/2006/main" count="104" uniqueCount="82">
  <si>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</si>
  <si>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</si>
  <si>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</si>
  <si>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</si>
  <si>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</si>
  <si>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04 дүгээр сарын 01 -нээс 04 дүгээр сарын 30-ний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</si>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</sst>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" fontId="8" fillId="0" borderId="1" xfId="0" applyNumberFormat="1" applyFont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2" fillId="4" borderId="0" xfId="0" applyFont="1" applyFill="1"/>
    <xf numFmtId="164" fontId="12" fillId="4" borderId="0" xfId="0" applyNumberFormat="1" applyFont="1" applyFill="1"/>
    <xf numFmtId="0" fontId="9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2" fillId="0" borderId="0" xfId="0" applyFont="1"/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WORKS\RCM\Guitsetgel\A47_Geobarimt_1_2024.xlsx" TargetMode="External"/><Relationship Id="rId1" Type="http://schemas.openxmlformats.org/officeDocument/2006/relationships/externalLinkPath" Target="/My%20WORKS/RCM/Guitsetgel/A47_Geobarimt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"/>
      <sheetName val="3"/>
      <sheetName val="1 сар"/>
      <sheetName val="2 сар"/>
      <sheetName val="3 сар"/>
      <sheetName val="4 сар"/>
      <sheetName val="Sheet1"/>
    </sheetNames>
    <sheetDataSet>
      <sheetData sheetId="0"/>
      <sheetData sheetId="1"/>
      <sheetData sheetId="2"/>
      <sheetData sheetId="3"/>
      <sheetData sheetId="4">
        <row r="49">
          <cell r="I49">
            <v>157091000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5C06-FA96-4921-9FB2-0E6F41620D68}">
  <dimension ref="B1:I65"/>
  <sheetViews>
    <sheetView tabSelected="1" topLeftCell="A37" workbookViewId="0">
      <selection activeCell="Q12" sqref="Q12"/>
    </sheetView>
  </sheetViews>
  <sheetFormatPr defaultRowHeight="14.25" x14ac:dyDescent="0.2"/>
  <cols>
    <col min="2" max="2" width="4.375" customWidth="1"/>
    <col min="3" max="3" width="48.25" customWidth="1"/>
    <col min="5" max="5" width="9.125" bestFit="1" customWidth="1"/>
    <col min="6" max="6" width="7" customWidth="1"/>
    <col min="7" max="7" width="12.125" customWidth="1"/>
    <col min="8" max="8" width="9.375" customWidth="1"/>
    <col min="9" max="9" width="13.125" customWidth="1"/>
  </cols>
  <sheetData>
    <row r="1" spans="2:9" x14ac:dyDescent="0.2">
      <c r="B1" s="1"/>
      <c r="C1" s="2" t="s">
        <v>0</v>
      </c>
      <c r="D1" s="2"/>
      <c r="E1" s="2"/>
      <c r="F1" s="2"/>
      <c r="G1" s="2"/>
      <c r="H1" s="2"/>
      <c r="I1" s="2"/>
    </row>
    <row r="2" spans="2:9" x14ac:dyDescent="0.2">
      <c r="B2" s="1"/>
      <c r="C2" s="2" t="s">
        <v>1</v>
      </c>
      <c r="D2" s="2"/>
      <c r="E2" s="2"/>
      <c r="F2" s="2"/>
      <c r="G2" s="2"/>
      <c r="H2" s="2"/>
      <c r="I2" s="2"/>
    </row>
    <row r="3" spans="2:9" x14ac:dyDescent="0.2">
      <c r="B3" s="1"/>
      <c r="C3" s="2" t="s">
        <v>2</v>
      </c>
      <c r="D3" s="2"/>
      <c r="E3" s="2"/>
      <c r="F3" s="2"/>
      <c r="G3" s="2"/>
      <c r="H3" s="2"/>
      <c r="I3" s="2"/>
    </row>
    <row r="4" spans="2:9" ht="16.5" x14ac:dyDescent="0.3">
      <c r="B4" s="1"/>
      <c r="C4" s="3"/>
      <c r="D4" s="3"/>
      <c r="E4" s="3"/>
      <c r="F4" s="3"/>
      <c r="G4" s="3"/>
      <c r="H4" s="3"/>
      <c r="I4" s="53"/>
    </row>
    <row r="5" spans="2:9" ht="15.75" x14ac:dyDescent="0.25">
      <c r="B5" s="4" t="s">
        <v>3</v>
      </c>
      <c r="C5" s="4"/>
      <c r="D5" s="4"/>
      <c r="E5" s="4"/>
      <c r="F5" s="4"/>
      <c r="G5" s="4"/>
      <c r="H5" s="4"/>
      <c r="I5" s="4"/>
    </row>
    <row r="6" spans="2:9" ht="15.75" x14ac:dyDescent="0.25">
      <c r="B6" s="4" t="s">
        <v>4</v>
      </c>
      <c r="C6" s="4"/>
      <c r="D6" s="4"/>
      <c r="E6" s="4"/>
      <c r="F6" s="4"/>
      <c r="G6" s="4"/>
      <c r="H6" s="4"/>
      <c r="I6" s="4"/>
    </row>
    <row r="7" spans="2:9" x14ac:dyDescent="0.2">
      <c r="B7" s="5"/>
      <c r="C7" s="5"/>
      <c r="D7" s="5"/>
      <c r="E7" s="5"/>
      <c r="F7" s="5"/>
      <c r="G7" s="5"/>
      <c r="H7" s="5"/>
      <c r="I7" s="5"/>
    </row>
    <row r="8" spans="2:9" ht="15" x14ac:dyDescent="0.25">
      <c r="B8" s="6" t="s">
        <v>5</v>
      </c>
      <c r="C8" s="6"/>
      <c r="D8" s="6"/>
      <c r="E8" s="6"/>
      <c r="F8" s="6"/>
      <c r="G8" s="6"/>
      <c r="H8" s="6"/>
      <c r="I8" s="6"/>
    </row>
    <row r="9" spans="2:9" ht="15" x14ac:dyDescent="0.25">
      <c r="B9" s="7"/>
      <c r="C9" s="7"/>
      <c r="D9" s="7"/>
      <c r="E9" s="7"/>
      <c r="F9" s="7"/>
      <c r="G9" s="7"/>
      <c r="H9" s="7"/>
      <c r="I9" s="7"/>
    </row>
    <row r="10" spans="2:9" ht="15" x14ac:dyDescent="0.25">
      <c r="B10" s="8"/>
      <c r="C10" s="8"/>
      <c r="D10" s="8"/>
      <c r="E10" s="8"/>
      <c r="F10" s="8"/>
      <c r="G10" s="6" t="s">
        <v>6</v>
      </c>
      <c r="H10" s="6"/>
      <c r="I10" s="6"/>
    </row>
    <row r="11" spans="2:9" x14ac:dyDescent="0.2">
      <c r="B11" s="1"/>
      <c r="C11" s="1"/>
      <c r="D11" s="1"/>
      <c r="E11" s="1"/>
      <c r="F11" s="1"/>
      <c r="G11" s="1"/>
      <c r="H11" s="1"/>
      <c r="I11" s="1"/>
    </row>
    <row r="12" spans="2:9" ht="32.25" customHeight="1" x14ac:dyDescent="0.2">
      <c r="B12" s="9" t="s">
        <v>7</v>
      </c>
      <c r="C12" s="9" t="s">
        <v>8</v>
      </c>
      <c r="D12" s="10" t="s">
        <v>9</v>
      </c>
      <c r="E12" s="10" t="s">
        <v>10</v>
      </c>
      <c r="F12" s="11" t="s">
        <v>11</v>
      </c>
      <c r="G12" s="11"/>
      <c r="H12" s="11" t="s">
        <v>12</v>
      </c>
      <c r="I12" s="11"/>
    </row>
    <row r="13" spans="2:9" x14ac:dyDescent="0.2">
      <c r="B13" s="9"/>
      <c r="C13" s="9"/>
      <c r="D13" s="12" t="s">
        <v>13</v>
      </c>
      <c r="E13" s="12" t="s">
        <v>14</v>
      </c>
      <c r="F13" s="13" t="s">
        <v>15</v>
      </c>
      <c r="G13" s="13" t="s">
        <v>16</v>
      </c>
      <c r="H13" s="13" t="s">
        <v>15</v>
      </c>
      <c r="I13" s="13" t="s">
        <v>16</v>
      </c>
    </row>
    <row r="14" spans="2:9" x14ac:dyDescent="0.2">
      <c r="B14" s="13">
        <v>0</v>
      </c>
      <c r="C14" s="14">
        <v>1</v>
      </c>
      <c r="D14" s="13">
        <v>2</v>
      </c>
      <c r="E14" s="13">
        <v>3</v>
      </c>
      <c r="F14" s="13">
        <v>4</v>
      </c>
      <c r="G14" s="13">
        <v>5</v>
      </c>
      <c r="H14" s="13">
        <v>6</v>
      </c>
      <c r="I14" s="13">
        <v>7</v>
      </c>
    </row>
    <row r="15" spans="2:9" ht="15" x14ac:dyDescent="0.2">
      <c r="B15" s="15"/>
      <c r="C15" s="16" t="s">
        <v>17</v>
      </c>
      <c r="D15" s="17" t="s">
        <v>18</v>
      </c>
      <c r="E15" s="18">
        <v>150000</v>
      </c>
      <c r="F15" s="19">
        <v>0</v>
      </c>
      <c r="G15" s="20">
        <f>E15*F15</f>
        <v>0</v>
      </c>
      <c r="H15" s="21">
        <v>10</v>
      </c>
      <c r="I15" s="22">
        <f>H15*E15</f>
        <v>1500000</v>
      </c>
    </row>
    <row r="16" spans="2:9" ht="15" x14ac:dyDescent="0.2">
      <c r="B16" s="23" t="s">
        <v>19</v>
      </c>
      <c r="C16" s="24" t="s">
        <v>20</v>
      </c>
      <c r="D16" s="25"/>
      <c r="E16" s="26"/>
      <c r="F16" s="27"/>
      <c r="G16" s="28">
        <f>SUM(G15)</f>
        <v>0</v>
      </c>
      <c r="H16" s="29"/>
      <c r="I16" s="30">
        <f>SUM(I15)</f>
        <v>1500000</v>
      </c>
    </row>
    <row r="17" spans="2:9" ht="30" x14ac:dyDescent="0.2">
      <c r="B17" s="15"/>
      <c r="C17" s="31" t="s">
        <v>21</v>
      </c>
      <c r="D17" s="15" t="s">
        <v>18</v>
      </c>
      <c r="E17" s="32">
        <v>155000</v>
      </c>
      <c r="F17" s="19">
        <v>22</v>
      </c>
      <c r="G17" s="20">
        <f t="shared" ref="G17" si="0">E17*F17</f>
        <v>3410000</v>
      </c>
      <c r="H17" s="21">
        <v>84</v>
      </c>
      <c r="I17" s="22">
        <f t="shared" ref="I17" si="1">H17*E17</f>
        <v>13020000</v>
      </c>
    </row>
    <row r="18" spans="2:9" ht="28.5" x14ac:dyDescent="0.2">
      <c r="B18" s="23" t="s">
        <v>22</v>
      </c>
      <c r="C18" s="33" t="s">
        <v>23</v>
      </c>
      <c r="D18" s="34"/>
      <c r="E18" s="35"/>
      <c r="F18" s="27"/>
      <c r="G18" s="36">
        <f>SUM(G17:G17)</f>
        <v>3410000</v>
      </c>
      <c r="H18" s="37"/>
      <c r="I18" s="36">
        <f>SUM(I17:I17)</f>
        <v>13020000</v>
      </c>
    </row>
    <row r="19" spans="2:9" ht="30" x14ac:dyDescent="0.2">
      <c r="B19" s="15"/>
      <c r="C19" s="31" t="s">
        <v>24</v>
      </c>
      <c r="D19" s="15" t="s">
        <v>18</v>
      </c>
      <c r="E19" s="32">
        <v>120000</v>
      </c>
      <c r="F19" s="19">
        <v>27</v>
      </c>
      <c r="G19" s="20">
        <f t="shared" ref="G19:G20" si="2">E19*F19</f>
        <v>3240000</v>
      </c>
      <c r="H19" s="21">
        <v>108</v>
      </c>
      <c r="I19" s="22">
        <f t="shared" ref="I19:I20" si="3">H19*E19</f>
        <v>12960000</v>
      </c>
    </row>
    <row r="20" spans="2:9" ht="30" x14ac:dyDescent="0.2">
      <c r="B20" s="15"/>
      <c r="C20" s="31" t="s">
        <v>25</v>
      </c>
      <c r="D20" s="15" t="s">
        <v>18</v>
      </c>
      <c r="E20" s="32">
        <v>120000</v>
      </c>
      <c r="F20" s="19">
        <v>27</v>
      </c>
      <c r="G20" s="20">
        <f t="shared" si="2"/>
        <v>3240000</v>
      </c>
      <c r="H20" s="21">
        <v>123</v>
      </c>
      <c r="I20" s="22">
        <f t="shared" si="3"/>
        <v>14760000</v>
      </c>
    </row>
    <row r="21" spans="2:9" ht="42.75" x14ac:dyDescent="0.2">
      <c r="B21" s="23" t="s">
        <v>26</v>
      </c>
      <c r="C21" s="33" t="s">
        <v>27</v>
      </c>
      <c r="D21" s="34"/>
      <c r="E21" s="35"/>
      <c r="F21" s="27"/>
      <c r="G21" s="36">
        <f>SUM(G19:G20)</f>
        <v>6480000</v>
      </c>
      <c r="H21" s="37"/>
      <c r="I21" s="36">
        <f>SUM(I19:I20)</f>
        <v>27720000</v>
      </c>
    </row>
    <row r="22" spans="2:9" ht="30" x14ac:dyDescent="0.2">
      <c r="B22" s="15"/>
      <c r="C22" s="31" t="s">
        <v>28</v>
      </c>
      <c r="D22" s="15" t="s">
        <v>18</v>
      </c>
      <c r="E22" s="32">
        <v>110000</v>
      </c>
      <c r="F22" s="19">
        <v>25</v>
      </c>
      <c r="G22" s="20">
        <f t="shared" ref="G22:G26" si="4">E22*F22</f>
        <v>2750000</v>
      </c>
      <c r="H22" s="21">
        <v>57</v>
      </c>
      <c r="I22" s="22">
        <f t="shared" ref="I22:I26" si="5">H22*E22</f>
        <v>6270000</v>
      </c>
    </row>
    <row r="23" spans="2:9" ht="30" x14ac:dyDescent="0.2">
      <c r="B23" s="15"/>
      <c r="C23" s="31" t="s">
        <v>29</v>
      </c>
      <c r="D23" s="15" t="s">
        <v>18</v>
      </c>
      <c r="E23" s="32">
        <v>110000</v>
      </c>
      <c r="F23" s="19">
        <v>25</v>
      </c>
      <c r="G23" s="20">
        <f t="shared" si="4"/>
        <v>2750000</v>
      </c>
      <c r="H23" s="21">
        <v>69</v>
      </c>
      <c r="I23" s="22">
        <f t="shared" si="5"/>
        <v>7590000</v>
      </c>
    </row>
    <row r="24" spans="2:9" ht="15" x14ac:dyDescent="0.2">
      <c r="B24" s="15"/>
      <c r="C24" s="31" t="s">
        <v>30</v>
      </c>
      <c r="D24" s="15" t="s">
        <v>18</v>
      </c>
      <c r="E24" s="32">
        <v>110000</v>
      </c>
      <c r="F24" s="19">
        <v>40</v>
      </c>
      <c r="G24" s="20">
        <f t="shared" si="4"/>
        <v>4400000</v>
      </c>
      <c r="H24" s="21">
        <v>102</v>
      </c>
      <c r="I24" s="22">
        <f t="shared" si="5"/>
        <v>11220000</v>
      </c>
    </row>
    <row r="25" spans="2:9" ht="30" x14ac:dyDescent="0.2">
      <c r="B25" s="15"/>
      <c r="C25" s="31" t="s">
        <v>31</v>
      </c>
      <c r="D25" s="15" t="s">
        <v>18</v>
      </c>
      <c r="E25" s="32">
        <v>110000</v>
      </c>
      <c r="F25" s="19">
        <v>25</v>
      </c>
      <c r="G25" s="20">
        <f t="shared" si="4"/>
        <v>2750000</v>
      </c>
      <c r="H25" s="21">
        <v>87</v>
      </c>
      <c r="I25" s="22">
        <f t="shared" si="5"/>
        <v>9570000</v>
      </c>
    </row>
    <row r="26" spans="2:9" ht="30" x14ac:dyDescent="0.2">
      <c r="B26" s="15"/>
      <c r="C26" s="31" t="s">
        <v>32</v>
      </c>
      <c r="D26" s="15" t="s">
        <v>18</v>
      </c>
      <c r="E26" s="32">
        <v>110000</v>
      </c>
      <c r="F26" s="19">
        <v>25</v>
      </c>
      <c r="G26" s="20">
        <f t="shared" si="4"/>
        <v>2750000</v>
      </c>
      <c r="H26" s="21">
        <v>87</v>
      </c>
      <c r="I26" s="22">
        <f t="shared" si="5"/>
        <v>9570000</v>
      </c>
    </row>
    <row r="27" spans="2:9" ht="28.5" x14ac:dyDescent="0.2">
      <c r="B27" s="23" t="s">
        <v>33</v>
      </c>
      <c r="C27" s="33" t="s">
        <v>34</v>
      </c>
      <c r="D27" s="34"/>
      <c r="E27" s="35"/>
      <c r="F27" s="27"/>
      <c r="G27" s="36">
        <f>SUM(G22:G26)</f>
        <v>15400000</v>
      </c>
      <c r="H27" s="37"/>
      <c r="I27" s="36">
        <f>SUM(I22:I26)</f>
        <v>44220000</v>
      </c>
    </row>
    <row r="28" spans="2:9" ht="45" x14ac:dyDescent="0.2">
      <c r="B28" s="15"/>
      <c r="C28" s="31" t="s">
        <v>35</v>
      </c>
      <c r="D28" s="15" t="s">
        <v>18</v>
      </c>
      <c r="E28" s="32">
        <v>120000</v>
      </c>
      <c r="F28" s="19">
        <v>25</v>
      </c>
      <c r="G28" s="20">
        <f t="shared" ref="G28:G29" si="6">E28*F28</f>
        <v>3000000</v>
      </c>
      <c r="H28" s="21">
        <v>122</v>
      </c>
      <c r="I28" s="22">
        <f t="shared" ref="I28:I29" si="7">H28*E28</f>
        <v>14640000</v>
      </c>
    </row>
    <row r="29" spans="2:9" ht="30" x14ac:dyDescent="0.2">
      <c r="B29" s="15"/>
      <c r="C29" s="31" t="s">
        <v>36</v>
      </c>
      <c r="D29" s="15" t="s">
        <v>18</v>
      </c>
      <c r="E29" s="32">
        <v>120000</v>
      </c>
      <c r="F29" s="19">
        <v>0</v>
      </c>
      <c r="G29" s="20">
        <f t="shared" si="6"/>
        <v>0</v>
      </c>
      <c r="H29" s="21">
        <v>10</v>
      </c>
      <c r="I29" s="22">
        <f t="shared" si="7"/>
        <v>1200000</v>
      </c>
    </row>
    <row r="30" spans="2:9" ht="28.5" x14ac:dyDescent="0.2">
      <c r="B30" s="23" t="s">
        <v>37</v>
      </c>
      <c r="C30" s="33" t="s">
        <v>38</v>
      </c>
      <c r="D30" s="34"/>
      <c r="E30" s="35"/>
      <c r="F30" s="27"/>
      <c r="G30" s="36">
        <f>SUM(G28:G29)</f>
        <v>3000000</v>
      </c>
      <c r="H30" s="37"/>
      <c r="I30" s="36">
        <f>SUM(I28:I29)</f>
        <v>15840000</v>
      </c>
    </row>
    <row r="31" spans="2:9" ht="30" x14ac:dyDescent="0.2">
      <c r="B31" s="15"/>
      <c r="C31" s="31" t="s">
        <v>39</v>
      </c>
      <c r="D31" s="15" t="s">
        <v>18</v>
      </c>
      <c r="E31" s="32">
        <v>120000</v>
      </c>
      <c r="F31" s="19">
        <v>10</v>
      </c>
      <c r="G31" s="20">
        <f t="shared" ref="G31:G44" si="8">E31*F31</f>
        <v>1200000</v>
      </c>
      <c r="H31" s="21">
        <v>36</v>
      </c>
      <c r="I31" s="22">
        <f t="shared" ref="I31:I32" si="9">H31*E31</f>
        <v>4320000</v>
      </c>
    </row>
    <row r="32" spans="2:9" ht="30" x14ac:dyDescent="0.2">
      <c r="B32" s="15"/>
      <c r="C32" s="31" t="s">
        <v>40</v>
      </c>
      <c r="D32" s="15" t="s">
        <v>18</v>
      </c>
      <c r="E32" s="32">
        <v>120000</v>
      </c>
      <c r="F32" s="19">
        <v>20</v>
      </c>
      <c r="G32" s="20">
        <f t="shared" si="8"/>
        <v>2400000</v>
      </c>
      <c r="H32" s="21">
        <v>80</v>
      </c>
      <c r="I32" s="22">
        <f t="shared" si="9"/>
        <v>9600000</v>
      </c>
    </row>
    <row r="33" spans="2:9" ht="28.5" x14ac:dyDescent="0.2">
      <c r="B33" s="23" t="s">
        <v>41</v>
      </c>
      <c r="C33" s="33" t="s">
        <v>42</v>
      </c>
      <c r="D33" s="34"/>
      <c r="E33" s="35"/>
      <c r="F33" s="27"/>
      <c r="G33" s="36">
        <f>SUM(G31:G32)</f>
        <v>3600000</v>
      </c>
      <c r="H33" s="37"/>
      <c r="I33" s="36">
        <f>SUM(I31:I32)</f>
        <v>13920000</v>
      </c>
    </row>
    <row r="34" spans="2:9" ht="30" x14ac:dyDescent="0.2">
      <c r="B34" s="15"/>
      <c r="C34" s="16" t="s">
        <v>43</v>
      </c>
      <c r="D34" s="15" t="s">
        <v>18</v>
      </c>
      <c r="E34" s="32">
        <v>170000</v>
      </c>
      <c r="F34" s="19">
        <v>31</v>
      </c>
      <c r="G34" s="20">
        <f t="shared" si="8"/>
        <v>5270000</v>
      </c>
      <c r="H34" s="21">
        <v>132</v>
      </c>
      <c r="I34" s="22">
        <f t="shared" ref="I34:I40" si="10">H34*E34</f>
        <v>22440000</v>
      </c>
    </row>
    <row r="35" spans="2:9" ht="15" x14ac:dyDescent="0.2">
      <c r="B35" s="15"/>
      <c r="C35" s="16" t="s">
        <v>44</v>
      </c>
      <c r="D35" s="15" t="s">
        <v>18</v>
      </c>
      <c r="E35" s="20">
        <v>180000</v>
      </c>
      <c r="F35" s="19">
        <v>0</v>
      </c>
      <c r="G35" s="20">
        <f t="shared" si="8"/>
        <v>0</v>
      </c>
      <c r="H35" s="21">
        <v>47</v>
      </c>
      <c r="I35" s="22">
        <f t="shared" si="10"/>
        <v>8460000</v>
      </c>
    </row>
    <row r="36" spans="2:9" ht="30" x14ac:dyDescent="0.2">
      <c r="B36" s="15"/>
      <c r="C36" s="38" t="s">
        <v>45</v>
      </c>
      <c r="D36" s="15" t="s">
        <v>18</v>
      </c>
      <c r="E36" s="32">
        <v>200000</v>
      </c>
      <c r="F36" s="19">
        <v>8</v>
      </c>
      <c r="G36" s="20">
        <f t="shared" si="8"/>
        <v>1600000</v>
      </c>
      <c r="H36" s="21">
        <v>26</v>
      </c>
      <c r="I36" s="22">
        <f t="shared" si="10"/>
        <v>5200000</v>
      </c>
    </row>
    <row r="37" spans="2:9" ht="30" x14ac:dyDescent="0.2">
      <c r="B37" s="15"/>
      <c r="C37" s="38" t="s">
        <v>46</v>
      </c>
      <c r="D37" s="15" t="s">
        <v>18</v>
      </c>
      <c r="E37" s="32">
        <v>200000</v>
      </c>
      <c r="F37" s="19">
        <v>0</v>
      </c>
      <c r="G37" s="20">
        <f t="shared" si="8"/>
        <v>0</v>
      </c>
      <c r="H37" s="21">
        <v>6</v>
      </c>
      <c r="I37" s="22">
        <f t="shared" si="10"/>
        <v>1200000</v>
      </c>
    </row>
    <row r="38" spans="2:9" ht="30" x14ac:dyDescent="0.2">
      <c r="B38" s="15"/>
      <c r="C38" s="38" t="s">
        <v>47</v>
      </c>
      <c r="D38" s="15" t="s">
        <v>18</v>
      </c>
      <c r="E38" s="32">
        <v>200000</v>
      </c>
      <c r="F38" s="19">
        <v>8</v>
      </c>
      <c r="G38" s="20">
        <f t="shared" si="8"/>
        <v>1600000</v>
      </c>
      <c r="H38" s="21">
        <v>14</v>
      </c>
      <c r="I38" s="22">
        <f t="shared" si="10"/>
        <v>2800000</v>
      </c>
    </row>
    <row r="39" spans="2:9" ht="45" x14ac:dyDescent="0.2">
      <c r="B39" s="15"/>
      <c r="C39" s="38" t="s">
        <v>48</v>
      </c>
      <c r="D39" s="15" t="s">
        <v>18</v>
      </c>
      <c r="E39" s="32">
        <v>200000</v>
      </c>
      <c r="F39" s="19">
        <v>9</v>
      </c>
      <c r="G39" s="20">
        <f t="shared" si="8"/>
        <v>1800000</v>
      </c>
      <c r="H39" s="21">
        <v>15</v>
      </c>
      <c r="I39" s="22">
        <f t="shared" si="10"/>
        <v>3000000</v>
      </c>
    </row>
    <row r="40" spans="2:9" ht="30" x14ac:dyDescent="0.2">
      <c r="B40" s="15"/>
      <c r="C40" s="38" t="s">
        <v>49</v>
      </c>
      <c r="D40" s="15" t="s">
        <v>18</v>
      </c>
      <c r="E40" s="32">
        <v>150000</v>
      </c>
      <c r="F40" s="19">
        <v>3</v>
      </c>
      <c r="G40" s="20">
        <f t="shared" si="8"/>
        <v>450000</v>
      </c>
      <c r="H40" s="21">
        <v>20</v>
      </c>
      <c r="I40" s="22">
        <f t="shared" si="10"/>
        <v>3000000</v>
      </c>
    </row>
    <row r="41" spans="2:9" ht="15" x14ac:dyDescent="0.2">
      <c r="B41" s="23" t="s">
        <v>50</v>
      </c>
      <c r="C41" s="39" t="s">
        <v>51</v>
      </c>
      <c r="D41" s="34"/>
      <c r="E41" s="35"/>
      <c r="F41" s="27"/>
      <c r="G41" s="28">
        <f>SUM(G34:G40)</f>
        <v>10720000</v>
      </c>
      <c r="H41" s="29"/>
      <c r="I41" s="30">
        <f>SUM(I34:I40)</f>
        <v>46100000</v>
      </c>
    </row>
    <row r="42" spans="2:9" x14ac:dyDescent="0.2">
      <c r="B42" s="23" t="s">
        <v>52</v>
      </c>
      <c r="C42" s="40" t="s">
        <v>53</v>
      </c>
      <c r="D42" s="40"/>
      <c r="E42" s="41"/>
      <c r="F42" s="42"/>
      <c r="G42" s="43">
        <f>SUM(G33+G30+G27+G21+G18+G16+G41)</f>
        <v>42610000</v>
      </c>
      <c r="H42" s="44"/>
      <c r="I42" s="43">
        <f>SUM(I33+I30+I27+I21+I18+I16+I41)</f>
        <v>162320000</v>
      </c>
    </row>
    <row r="43" spans="2:9" ht="15" x14ac:dyDescent="0.2">
      <c r="B43" s="15"/>
      <c r="C43" s="38" t="s">
        <v>54</v>
      </c>
      <c r="D43" s="15" t="s">
        <v>55</v>
      </c>
      <c r="E43" s="20">
        <v>1050000</v>
      </c>
      <c r="F43" s="45">
        <v>4.0066664999999997</v>
      </c>
      <c r="G43" s="20">
        <f>E43*F43</f>
        <v>4206999.8249999993</v>
      </c>
      <c r="H43" s="21">
        <v>16.006666500000001</v>
      </c>
      <c r="I43" s="22">
        <f t="shared" ref="I43" si="11">H43*E43</f>
        <v>16806999.825000003</v>
      </c>
    </row>
    <row r="44" spans="2:9" ht="15" x14ac:dyDescent="0.2">
      <c r="B44" s="15"/>
      <c r="C44" s="38" t="s">
        <v>56</v>
      </c>
      <c r="D44" s="15" t="s">
        <v>55</v>
      </c>
      <c r="E44" s="20">
        <v>3500000</v>
      </c>
      <c r="F44" s="19">
        <v>1</v>
      </c>
      <c r="G44" s="20">
        <f t="shared" si="8"/>
        <v>3500000</v>
      </c>
      <c r="H44" s="21">
        <v>4</v>
      </c>
      <c r="I44" s="22">
        <f>H44*E44</f>
        <v>14000000</v>
      </c>
    </row>
    <row r="45" spans="2:9" x14ac:dyDescent="0.2">
      <c r="B45" s="23" t="s">
        <v>57</v>
      </c>
      <c r="C45" s="40" t="s">
        <v>58</v>
      </c>
      <c r="D45" s="40"/>
      <c r="E45" s="41"/>
      <c r="F45" s="43"/>
      <c r="G45" s="43">
        <f>SUM(G43:G44)</f>
        <v>7706999.8249999993</v>
      </c>
      <c r="H45" s="44"/>
      <c r="I45" s="43">
        <f>SUM(I43:I44)</f>
        <v>30806999.825000003</v>
      </c>
    </row>
    <row r="46" spans="2:9" hidden="1" x14ac:dyDescent="0.2">
      <c r="B46" s="23" t="s">
        <v>59</v>
      </c>
      <c r="C46" s="40" t="s">
        <v>60</v>
      </c>
      <c r="D46" s="40"/>
      <c r="E46" s="41"/>
      <c r="F46" s="43"/>
      <c r="G46" s="43"/>
      <c r="H46" s="44"/>
      <c r="I46" s="43"/>
    </row>
    <row r="47" spans="2:9" x14ac:dyDescent="0.2">
      <c r="B47" s="23" t="s">
        <v>61</v>
      </c>
      <c r="C47" s="40" t="s">
        <v>62</v>
      </c>
      <c r="D47" s="40"/>
      <c r="E47" s="41"/>
      <c r="F47" s="43"/>
      <c r="G47" s="43">
        <f>SUM(G42+G45)</f>
        <v>50316999.825000003</v>
      </c>
      <c r="H47" s="44"/>
      <c r="I47" s="43">
        <f>SUM(I42+I45)</f>
        <v>193126999.82499999</v>
      </c>
    </row>
    <row r="48" spans="2:9" ht="15" x14ac:dyDescent="0.2">
      <c r="B48" s="23" t="s">
        <v>63</v>
      </c>
      <c r="C48" s="33" t="s">
        <v>64</v>
      </c>
      <c r="D48" s="23"/>
      <c r="E48" s="28"/>
      <c r="F48" s="37"/>
      <c r="G48" s="28">
        <f>0.1*(G45+G42)</f>
        <v>5031699.9825000009</v>
      </c>
      <c r="H48" s="37"/>
      <c r="I48" s="28">
        <f>0.1*(I45+I42)</f>
        <v>19312699.982499998</v>
      </c>
    </row>
    <row r="49" spans="2:9" ht="15" x14ac:dyDescent="0.2">
      <c r="B49" s="23" t="s">
        <v>65</v>
      </c>
      <c r="C49" s="33" t="s">
        <v>66</v>
      </c>
      <c r="D49" s="34"/>
      <c r="E49" s="46"/>
      <c r="F49" s="37"/>
      <c r="G49" s="28">
        <f>SUM(G46+G47+G48)</f>
        <v>55348699.807500005</v>
      </c>
      <c r="H49" s="37"/>
      <c r="I49" s="28">
        <f>SUM(I46+I47+I48)</f>
        <v>212439699.80749997</v>
      </c>
    </row>
    <row r="50" spans="2:9" ht="16.5" x14ac:dyDescent="0.3">
      <c r="B50" s="47"/>
      <c r="C50" s="48"/>
      <c r="D50" s="48"/>
      <c r="E50" s="48"/>
      <c r="F50" s="48"/>
      <c r="G50" s="48"/>
      <c r="H50" s="48"/>
      <c r="I50" s="49">
        <f>I49-G49-'[1]3 сар'!I49</f>
        <v>0</v>
      </c>
    </row>
    <row r="51" spans="2:9" ht="15" x14ac:dyDescent="0.25">
      <c r="B51" s="50" t="s">
        <v>67</v>
      </c>
      <c r="C51" s="47"/>
      <c r="D51" s="47"/>
      <c r="E51" s="47"/>
      <c r="F51" s="47"/>
      <c r="G51" s="47"/>
      <c r="H51" s="47"/>
      <c r="I51" s="47"/>
    </row>
    <row r="52" spans="2:9" ht="15" x14ac:dyDescent="0.25">
      <c r="B52" s="47"/>
      <c r="C52" s="47" t="s">
        <v>68</v>
      </c>
      <c r="D52" s="47"/>
      <c r="E52" s="47"/>
      <c r="F52" s="47" t="s">
        <v>69</v>
      </c>
      <c r="H52" s="47"/>
      <c r="I52" s="47"/>
    </row>
    <row r="53" spans="2:9" ht="15" x14ac:dyDescent="0.25">
      <c r="B53" s="47"/>
      <c r="C53" s="47"/>
      <c r="D53" s="47"/>
      <c r="E53" s="47"/>
      <c r="F53" s="47"/>
      <c r="H53" s="47"/>
      <c r="I53" s="47"/>
    </row>
    <row r="54" spans="2:9" ht="15" x14ac:dyDescent="0.25">
      <c r="B54" s="47"/>
      <c r="C54" s="47" t="s">
        <v>70</v>
      </c>
      <c r="D54" s="47"/>
      <c r="E54" s="47"/>
      <c r="F54" s="47" t="s">
        <v>71</v>
      </c>
      <c r="H54" s="47"/>
      <c r="I54" s="47"/>
    </row>
    <row r="55" spans="2:9" ht="15" x14ac:dyDescent="0.25">
      <c r="B55" s="47"/>
      <c r="C55" s="47"/>
      <c r="D55" s="47"/>
      <c r="E55" s="47"/>
      <c r="F55" s="47"/>
      <c r="H55" s="47"/>
      <c r="I55" s="47"/>
    </row>
    <row r="56" spans="2:9" ht="15" x14ac:dyDescent="0.25">
      <c r="B56" s="47"/>
      <c r="C56" s="47" t="s">
        <v>72</v>
      </c>
      <c r="D56" s="47"/>
      <c r="E56" s="47"/>
      <c r="F56" s="47" t="s">
        <v>73</v>
      </c>
      <c r="H56" s="47"/>
      <c r="I56" s="47"/>
    </row>
    <row r="57" spans="2:9" ht="15" x14ac:dyDescent="0.25">
      <c r="B57" s="47"/>
      <c r="C57" s="47"/>
      <c r="D57" s="47"/>
      <c r="E57" s="47"/>
      <c r="F57" s="47"/>
      <c r="H57" s="47"/>
      <c r="I57" s="47"/>
    </row>
    <row r="58" spans="2:9" ht="15" x14ac:dyDescent="0.25">
      <c r="B58" s="50" t="s">
        <v>74</v>
      </c>
      <c r="C58" s="47"/>
      <c r="D58" s="47"/>
      <c r="E58" s="47"/>
      <c r="F58" s="47"/>
      <c r="H58" s="47"/>
      <c r="I58" s="47"/>
    </row>
    <row r="59" spans="2:9" ht="16.5" x14ac:dyDescent="0.3">
      <c r="B59" s="47"/>
      <c r="C59" s="47" t="s">
        <v>75</v>
      </c>
      <c r="D59" s="47"/>
      <c r="E59" s="47"/>
      <c r="F59" s="47" t="s">
        <v>76</v>
      </c>
      <c r="H59" s="53"/>
      <c r="I59" s="51"/>
    </row>
    <row r="60" spans="2:9" ht="16.5" x14ac:dyDescent="0.3">
      <c r="B60" s="50" t="s">
        <v>77</v>
      </c>
      <c r="C60" s="47"/>
      <c r="D60" s="47"/>
      <c r="E60" s="47"/>
      <c r="F60" s="47"/>
      <c r="H60" s="53"/>
      <c r="I60" s="47"/>
    </row>
    <row r="61" spans="2:9" ht="16.5" x14ac:dyDescent="0.3">
      <c r="B61" s="47"/>
      <c r="C61" s="52" t="s">
        <v>78</v>
      </c>
      <c r="D61" s="47"/>
      <c r="E61" s="47"/>
      <c r="F61" s="47" t="s">
        <v>79</v>
      </c>
      <c r="H61" s="53"/>
      <c r="I61" s="51"/>
    </row>
    <row r="62" spans="2:9" ht="16.5" x14ac:dyDescent="0.3">
      <c r="B62" s="47"/>
      <c r="C62" s="47"/>
      <c r="D62" s="47"/>
      <c r="E62" s="47"/>
      <c r="F62" s="47"/>
      <c r="H62" s="53"/>
      <c r="I62" s="47"/>
    </row>
    <row r="63" spans="2:9" ht="16.5" x14ac:dyDescent="0.3">
      <c r="B63" s="47"/>
      <c r="C63" s="47" t="s">
        <v>80</v>
      </c>
      <c r="D63" s="47"/>
      <c r="E63" s="47"/>
      <c r="F63" s="47" t="s">
        <v>81</v>
      </c>
      <c r="H63" s="53"/>
      <c r="I63" s="47"/>
    </row>
    <row r="64" spans="2:9" ht="16.5" x14ac:dyDescent="0.3">
      <c r="B64" s="47"/>
      <c r="C64" s="47"/>
      <c r="D64" s="47"/>
      <c r="E64" s="47"/>
      <c r="F64" s="47"/>
      <c r="H64" s="53"/>
      <c r="I64" s="51"/>
    </row>
    <row r="65" spans="2:9" ht="15" x14ac:dyDescent="0.25">
      <c r="B65" s="47"/>
      <c r="C65" s="47"/>
      <c r="D65" s="47"/>
      <c r="E65" s="47"/>
      <c r="F65" s="47"/>
      <c r="G65" s="47"/>
      <c r="H65" s="47"/>
      <c r="I65" s="47"/>
    </row>
  </sheetData>
  <mergeCells count="11">
    <mergeCell ref="G10:I10"/>
    <mergeCell ref="B12:B13"/>
    <mergeCell ref="C12:C13"/>
    <mergeCell ref="F12:G12"/>
    <mergeCell ref="H12:I12"/>
    <mergeCell ref="C1:I1"/>
    <mergeCell ref="C2:I2"/>
    <mergeCell ref="C3:I3"/>
    <mergeCell ref="B5:I5"/>
    <mergeCell ref="B6:I6"/>
    <mergeCell ref="B8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cp:lastPrinted>2024-04-19T02:21:10Z</cp:lastPrinted>
  <dcterms:created xsi:type="dcterms:W3CDTF">2024-04-19T02:07:04Z</dcterms:created>
  <dcterms:modified xsi:type="dcterms:W3CDTF">2024-04-19T02:23:48Z</dcterms:modified>
</cp:coreProperties>
</file>