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6E7862D-FB37-49CF-B23E-49C6418E4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44" i="1" l="1"/>
  <c r="H49" i="1"/>
  <c r="H39" i="1"/>
  <c r="H33" i="1"/>
  <c r="H30" i="1"/>
  <c r="H13" i="1"/>
  <c r="J55" i="1"/>
  <c r="H23" i="1" l="1"/>
  <c r="H24" i="1"/>
  <c r="H25" i="1"/>
  <c r="H22" i="1"/>
  <c r="F23" i="1"/>
  <c r="F24" i="1"/>
  <c r="F25" i="1"/>
  <c r="F22" i="1"/>
  <c r="F28" i="1" l="1"/>
  <c r="F29" i="1"/>
  <c r="F27" i="1"/>
  <c r="H29" i="1"/>
  <c r="F13" i="1"/>
  <c r="H12" i="1" l="1"/>
  <c r="G33" i="1" l="1"/>
  <c r="H46" i="1"/>
  <c r="H47" i="1"/>
  <c r="H45" i="1"/>
  <c r="F46" i="1"/>
  <c r="F47" i="1"/>
  <c r="F45" i="1"/>
  <c r="H43" i="1"/>
  <c r="F43" i="1"/>
  <c r="H41" i="1"/>
  <c r="F41" i="1"/>
  <c r="F44" i="1" s="1"/>
  <c r="H40" i="1"/>
  <c r="F40" i="1"/>
  <c r="H37" i="1"/>
  <c r="H38" i="1" s="1"/>
  <c r="F37" i="1"/>
  <c r="F38" i="1" s="1"/>
  <c r="H35" i="1"/>
  <c r="F35" i="1"/>
  <c r="H34" i="1"/>
  <c r="H31" i="1"/>
  <c r="H32" i="1" s="1"/>
  <c r="F32" i="1"/>
  <c r="H28" i="1"/>
  <c r="H27" i="1"/>
  <c r="H21" i="1"/>
  <c r="F21" i="1"/>
  <c r="G20" i="1"/>
  <c r="H20" i="1" s="1"/>
  <c r="F20" i="1"/>
  <c r="G18" i="1"/>
  <c r="H18" i="1" s="1"/>
  <c r="F18" i="1"/>
  <c r="H16" i="1"/>
  <c r="F16" i="1"/>
  <c r="H15" i="1"/>
  <c r="F15" i="1"/>
  <c r="H14" i="1"/>
  <c r="F14" i="1"/>
  <c r="H11" i="1"/>
  <c r="F26" i="1" l="1"/>
  <c r="H26" i="1"/>
  <c r="H17" i="1"/>
  <c r="F36" i="1"/>
  <c r="H36" i="1"/>
  <c r="F17" i="1"/>
  <c r="F30" i="1"/>
  <c r="F49" i="1" l="1"/>
  <c r="F33" i="1"/>
  <c r="F39" i="1" s="1"/>
  <c r="F50" i="1" l="1"/>
  <c r="F52" i="1" s="1"/>
  <c r="F53" i="1" s="1"/>
  <c r="H50" i="1"/>
  <c r="H52" i="1" l="1"/>
  <c r="H53" i="1" s="1"/>
  <c r="H54" i="1" s="1"/>
  <c r="F54" i="1"/>
</calcChain>
</file>

<file path=xl/sharedStrings.xml><?xml version="1.0" encoding="utf-8"?>
<sst xmlns="http://schemas.openxmlformats.org/spreadsheetml/2006/main" count="124" uniqueCount="109">
  <si>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</si>
  <si>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</si>
  <si>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</si>
  <si>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</si>
  <si>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</si>
  <si>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</si>
  <si>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</si>
  <si>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</si>
  <si>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</si>
  <si>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</si>
  <si>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</si>
  <si>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</si>
  <si>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</si>
  <si>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</si>
  <si>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</si>
  <si>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</si>
  <si>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</si>
  <si>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</si>
  <si>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</si>
  <si>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</si>
  <si>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</si>
  <si>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</si>
  <si>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</si>
  <si>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</si>
  <si>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</si>
  <si>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</si>
  <si>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</si>
  <si>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</si>
  <si>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</si>
  <si>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</si>
  <si>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</si>
  <si>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</si>
  <si>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</si>
  <si>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</si>
  <si>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</si>
  <si>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</si>
  <si>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</si>
  <si>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</si>
  <si>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</si>
  <si>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</si>
  <si>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</si>
  <si>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</si>
  <si>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</si>
  <si>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</si>
  <si>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</si>
  <si>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</si>
  <si>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</si>
  <si>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</si>
  <si>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</si>
  <si>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</si>
  <si>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</si>
  <si>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</si>
  <si>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</si>
  <si>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</si>
  <si>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</si>
  <si>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</si>
  <si>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</si>
  <si>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</si>
  <si>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</si>
  <si>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</si>
  <si>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</si>
  <si>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</si>
  <si>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</si>
  <si>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</si>
  <si>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</si>
  <si>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</si>
  <si>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</si>
  <si>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</si>
  <si>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</si>
  <si>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</si>
  <si>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</si>
  <si>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</si>
  <si>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</si>
  <si>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</si>
  <si>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</si>
  <si>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</si>
  <si>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</si>
  <si>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</si>
  <si>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</si>
  <si>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</si>
  <si>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</si>
  <si>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</si>
  <si>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</si>
  <si>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</si>
  <si>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</si>
  <si>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</si>
  <si>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</si>
  <si>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</si>
  <si>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</si>
  <si>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Лабораторийн дүн /19-21/</t>
  </si>
  <si>
    <t>Нягтлан бодогч</t>
  </si>
  <si>
    <t>ҮГА-ны ГСХ-ийн дарга</t>
  </si>
  <si>
    <t>/............................../</t>
  </si>
  <si>
    <t xml:space="preserve">/Т.Цэрэндулам./ </t>
  </si>
  <si>
    <t>ҮГА-ны дарга</t>
  </si>
  <si>
    <t xml:space="preserve">ҮГА-ны ТЗУХ-ын дарга                                                                                                                                 /               /                                                                                    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</si>
  <si>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</si>
  <si>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</si>
  <si>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</si>
  <si>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</si>
  <si>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/С. Шинэ -Од/</t>
  </si>
  <si>
    <t>ҮГА-ны ТЗУХ-н ахлах нягтлан бодогч</t>
  </si>
  <si>
    <t>/Э.Мягмарсайхан/</t>
  </si>
  <si>
    <t>/С.Ганхуяг/</t>
  </si>
  <si>
    <t>2024 оны 5 дугаар сарын 1-нээс 5 дугаар сарын 31-ны өдөр хүртэл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</si>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</sst>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4" fillId="0" borderId="0" xfId="0" applyFont="1"/>
    <xf numFmtId="0" fontId="6" fillId="0" borderId="0" xfId="0" applyFont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6" fillId="2" borderId="6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0" xfId="1" applyFont="1" applyAlignment="1">
      <alignment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34" workbookViewId="0">
      <selection activeCell="H45" sqref="H45"/>
    </sheetView>
  </sheetViews>
  <sheetFormatPr defaultRowHeight="14.4" x14ac:dyDescent="0.3"/>
  <cols>
    <col min="1" max="1" width="6.109375" customWidth="1"/>
    <col min="2" max="2" width="49.44140625" customWidth="1"/>
    <col min="3" max="3" width="9.5546875" bestFit="1" customWidth="1"/>
    <col min="4" max="4" width="12.44140625" bestFit="1" customWidth="1"/>
    <col min="5" max="5" width="7" customWidth="1"/>
    <col min="6" max="6" width="17.88671875" customWidth="1"/>
    <col min="7" max="7" width="9.5546875" bestFit="1" customWidth="1"/>
    <col min="8" max="8" width="19.77734375" customWidth="1"/>
    <col min="10" max="10" width="15" bestFit="1" customWidth="1"/>
    <col min="11" max="11" width="13.5546875" bestFit="1" customWidth="1"/>
    <col min="13" max="13" width="15.88671875" bestFit="1" customWidth="1"/>
  </cols>
  <sheetData>
    <row r="1" spans="1:8" ht="15.6" x14ac:dyDescent="0.3">
      <c r="A1" s="59" t="s">
        <v>0</v>
      </c>
      <c r="B1" s="59"/>
      <c r="C1" s="59"/>
      <c r="D1" s="59"/>
      <c r="E1" s="59"/>
      <c r="F1" s="59"/>
      <c r="G1" s="59"/>
      <c r="H1" s="59"/>
    </row>
    <row r="2" spans="1:8" ht="15.6" x14ac:dyDescent="0.3">
      <c r="A2" s="59" t="s">
        <v>1</v>
      </c>
      <c r="B2" s="59"/>
      <c r="C2" s="59"/>
      <c r="D2" s="59"/>
      <c r="E2" s="59"/>
      <c r="F2" s="59"/>
      <c r="G2" s="59"/>
      <c r="H2" s="59"/>
    </row>
    <row r="3" spans="1:8" ht="15.6" x14ac:dyDescent="0.3">
      <c r="A3" s="46"/>
      <c r="B3" s="46"/>
      <c r="C3" s="46"/>
      <c r="D3" s="46"/>
      <c r="E3" s="46"/>
      <c r="F3" s="46"/>
      <c r="G3" s="46"/>
      <c r="H3" s="46"/>
    </row>
    <row r="4" spans="1:8" ht="15.6" x14ac:dyDescent="0.3">
      <c r="A4" s="61" t="s">
        <v>2</v>
      </c>
      <c r="B4" s="61"/>
      <c r="C4" s="61"/>
      <c r="D4" s="61"/>
      <c r="E4" s="61"/>
      <c r="F4" s="61"/>
      <c r="G4" s="61"/>
      <c r="H4" s="61"/>
    </row>
    <row r="5" spans="1:8" ht="15.6" x14ac:dyDescent="0.3">
      <c r="A5" s="46"/>
      <c r="B5" s="46"/>
      <c r="C5" s="46"/>
      <c r="D5" s="46"/>
      <c r="E5" s="46"/>
      <c r="F5" s="46"/>
      <c r="G5" s="46"/>
      <c r="H5" s="46"/>
    </row>
    <row r="6" spans="1:8" ht="15.6" x14ac:dyDescent="0.3">
      <c r="A6" s="59" t="s">
        <v>104</v>
      </c>
      <c r="B6" s="59"/>
      <c r="C6" s="59"/>
      <c r="D6" s="59"/>
      <c r="E6" s="59"/>
      <c r="F6" s="59"/>
      <c r="G6" s="59"/>
      <c r="H6" s="59"/>
    </row>
    <row r="7" spans="1:8" ht="19.95" customHeight="1" x14ac:dyDescent="0.3">
      <c r="A7" s="62" t="s">
        <v>3</v>
      </c>
      <c r="B7" s="62"/>
      <c r="C7" s="62"/>
      <c r="D7" s="62"/>
      <c r="E7" s="62"/>
      <c r="F7" s="62"/>
      <c r="G7" s="62"/>
      <c r="H7" s="62"/>
    </row>
    <row r="8" spans="1:8" ht="27" customHeight="1" x14ac:dyDescent="0.3">
      <c r="A8" s="63" t="s">
        <v>4</v>
      </c>
      <c r="B8" s="63" t="s">
        <v>5</v>
      </c>
      <c r="C8" s="64" t="s">
        <v>6</v>
      </c>
      <c r="D8" s="64" t="s">
        <v>7</v>
      </c>
      <c r="E8" s="65" t="s">
        <v>8</v>
      </c>
      <c r="F8" s="65"/>
      <c r="G8" s="65" t="s">
        <v>9</v>
      </c>
      <c r="H8" s="65"/>
    </row>
    <row r="9" spans="1:8" ht="24.6" customHeight="1" x14ac:dyDescent="0.3">
      <c r="A9" s="63"/>
      <c r="B9" s="63"/>
      <c r="C9" s="66"/>
      <c r="D9" s="66"/>
      <c r="E9" s="33" t="s">
        <v>10</v>
      </c>
      <c r="F9" s="33" t="s">
        <v>11</v>
      </c>
      <c r="G9" s="33" t="s">
        <v>10</v>
      </c>
      <c r="H9" s="33" t="s">
        <v>11</v>
      </c>
    </row>
    <row r="10" spans="1:8" ht="15" x14ac:dyDescent="0.3">
      <c r="A10" s="33">
        <v>0</v>
      </c>
      <c r="B10" s="33">
        <v>1</v>
      </c>
      <c r="C10" s="15">
        <v>2</v>
      </c>
      <c r="D10" s="15">
        <v>3</v>
      </c>
      <c r="E10" s="33">
        <v>4</v>
      </c>
      <c r="F10" s="33">
        <v>5</v>
      </c>
      <c r="G10" s="33">
        <v>6</v>
      </c>
      <c r="H10" s="33">
        <v>7</v>
      </c>
    </row>
    <row r="11" spans="1:8" ht="15" x14ac:dyDescent="0.3">
      <c r="A11" s="2">
        <v>1</v>
      </c>
      <c r="B11" s="3" t="s">
        <v>12</v>
      </c>
      <c r="C11" s="2" t="s">
        <v>13</v>
      </c>
      <c r="D11" s="67">
        <v>38500</v>
      </c>
      <c r="E11" s="68"/>
      <c r="F11" s="69"/>
      <c r="G11" s="70">
        <v>41.25</v>
      </c>
      <c r="H11" s="69">
        <f>G11*D11</f>
        <v>1588125</v>
      </c>
    </row>
    <row r="12" spans="1:8" s="45" customFormat="1" ht="30" x14ac:dyDescent="0.3">
      <c r="A12" s="2"/>
      <c r="B12" s="71" t="s">
        <v>99</v>
      </c>
      <c r="C12" s="15" t="s">
        <v>15</v>
      </c>
      <c r="D12" s="16">
        <v>26300</v>
      </c>
      <c r="E12" s="68"/>
      <c r="F12" s="69"/>
      <c r="G12" s="70">
        <v>20</v>
      </c>
      <c r="H12" s="69">
        <f>G12*D12</f>
        <v>526000</v>
      </c>
    </row>
    <row r="13" spans="1:8" ht="15.6" x14ac:dyDescent="0.3">
      <c r="A13" s="4" t="s">
        <v>16</v>
      </c>
      <c r="B13" s="5" t="s">
        <v>83</v>
      </c>
      <c r="C13" s="7"/>
      <c r="D13" s="72"/>
      <c r="E13" s="73"/>
      <c r="F13" s="74">
        <f>F11+F12</f>
        <v>0</v>
      </c>
      <c r="G13" s="70"/>
      <c r="H13" s="74">
        <f>H11+H12</f>
        <v>2114125</v>
      </c>
    </row>
    <row r="14" spans="1:8" s="54" customFormat="1" ht="25.95" customHeight="1" x14ac:dyDescent="0.3">
      <c r="A14" s="2">
        <v>2</v>
      </c>
      <c r="B14" s="6" t="s">
        <v>17</v>
      </c>
      <c r="C14" s="75" t="s">
        <v>14</v>
      </c>
      <c r="D14" s="67">
        <v>46000</v>
      </c>
      <c r="E14" s="76"/>
      <c r="F14" s="77">
        <f>E14*D14</f>
        <v>0</v>
      </c>
      <c r="G14" s="70"/>
      <c r="H14" s="77">
        <f>G14*D14</f>
        <v>0</v>
      </c>
    </row>
    <row r="15" spans="1:8" ht="19.5" customHeight="1" x14ac:dyDescent="0.3">
      <c r="A15" s="2">
        <v>3</v>
      </c>
      <c r="B15" s="6" t="s">
        <v>18</v>
      </c>
      <c r="C15" s="78" t="s">
        <v>19</v>
      </c>
      <c r="D15" s="67">
        <v>44500</v>
      </c>
      <c r="E15" s="76">
        <v>13</v>
      </c>
      <c r="F15" s="77">
        <f>E15*D15</f>
        <v>578500</v>
      </c>
      <c r="G15" s="70">
        <v>13</v>
      </c>
      <c r="H15" s="77">
        <f>G15*D15</f>
        <v>578500</v>
      </c>
    </row>
    <row r="16" spans="1:8" ht="15" x14ac:dyDescent="0.3">
      <c r="A16" s="2">
        <v>4</v>
      </c>
      <c r="B16" s="3" t="s">
        <v>20</v>
      </c>
      <c r="C16" s="78" t="s">
        <v>19</v>
      </c>
      <c r="D16" s="67">
        <v>44500</v>
      </c>
      <c r="E16" s="76">
        <v>15</v>
      </c>
      <c r="F16" s="77">
        <f>E16*D16</f>
        <v>667500</v>
      </c>
      <c r="G16" s="70">
        <v>15</v>
      </c>
      <c r="H16" s="77">
        <f>G16*D16</f>
        <v>667500</v>
      </c>
    </row>
    <row r="17" spans="1:11" ht="15.6" x14ac:dyDescent="0.3">
      <c r="A17" s="7" t="s">
        <v>21</v>
      </c>
      <c r="B17" s="5" t="s">
        <v>22</v>
      </c>
      <c r="C17" s="2"/>
      <c r="D17" s="79"/>
      <c r="E17" s="73"/>
      <c r="F17" s="74">
        <f>SUM(F14:F16)</f>
        <v>1246000</v>
      </c>
      <c r="G17" s="70"/>
      <c r="H17" s="74">
        <f>SUM(H14:H16)</f>
        <v>1246000</v>
      </c>
      <c r="J17" s="41"/>
    </row>
    <row r="18" spans="1:11" ht="13.5" customHeight="1" x14ac:dyDescent="0.3">
      <c r="A18" s="2">
        <v>5</v>
      </c>
      <c r="B18" s="8" t="s">
        <v>23</v>
      </c>
      <c r="C18" s="2" t="s">
        <v>24</v>
      </c>
      <c r="D18" s="67">
        <v>44700</v>
      </c>
      <c r="E18" s="76"/>
      <c r="F18" s="77">
        <f>E18*D18</f>
        <v>0</v>
      </c>
      <c r="G18" s="70">
        <f t="shared" ref="G18" si="0">E18</f>
        <v>0</v>
      </c>
      <c r="H18" s="77">
        <f>G18*D18</f>
        <v>0</v>
      </c>
    </row>
    <row r="19" spans="1:11" ht="17.25" customHeight="1" x14ac:dyDescent="0.3">
      <c r="A19" s="9" t="s">
        <v>25</v>
      </c>
      <c r="B19" s="10" t="s">
        <v>26</v>
      </c>
      <c r="C19" s="2"/>
      <c r="D19" s="67"/>
      <c r="E19" s="76"/>
      <c r="F19" s="73">
        <v>0</v>
      </c>
      <c r="G19" s="76"/>
      <c r="H19" s="73">
        <v>0</v>
      </c>
    </row>
    <row r="20" spans="1:11" ht="18.75" customHeight="1" x14ac:dyDescent="0.3">
      <c r="A20" s="2">
        <v>6</v>
      </c>
      <c r="B20" s="11" t="s">
        <v>27</v>
      </c>
      <c r="C20" s="2" t="s">
        <v>28</v>
      </c>
      <c r="D20" s="67">
        <v>25200</v>
      </c>
      <c r="E20" s="76"/>
      <c r="F20" s="77">
        <f t="shared" ref="F20" si="1">E20*D20</f>
        <v>0</v>
      </c>
      <c r="G20" s="76">
        <f t="shared" ref="G20" si="2">E20</f>
        <v>0</v>
      </c>
      <c r="H20" s="77">
        <f t="shared" ref="H20" si="3">G20*D20</f>
        <v>0</v>
      </c>
    </row>
    <row r="21" spans="1:11" ht="15" customHeight="1" x14ac:dyDescent="0.3">
      <c r="A21" s="2">
        <v>7</v>
      </c>
      <c r="B21" s="11" t="s">
        <v>29</v>
      </c>
      <c r="C21" s="2" t="s">
        <v>28</v>
      </c>
      <c r="D21" s="67">
        <v>11900</v>
      </c>
      <c r="E21" s="76"/>
      <c r="F21" s="77">
        <f>E21*D21</f>
        <v>0</v>
      </c>
      <c r="G21" s="76"/>
      <c r="H21" s="77">
        <f>G21*D21</f>
        <v>0</v>
      </c>
    </row>
    <row r="22" spans="1:11" s="45" customFormat="1" ht="15" customHeight="1" x14ac:dyDescent="0.3">
      <c r="A22" s="2"/>
      <c r="B22" s="11" t="s">
        <v>105</v>
      </c>
      <c r="C22" s="2" t="s">
        <v>28</v>
      </c>
      <c r="D22" s="67">
        <v>6950</v>
      </c>
      <c r="E22" s="76">
        <v>12</v>
      </c>
      <c r="F22" s="77">
        <f>D22*E22</f>
        <v>83400</v>
      </c>
      <c r="G22" s="76">
        <v>12</v>
      </c>
      <c r="H22" s="77">
        <f>D22*G22</f>
        <v>83400</v>
      </c>
    </row>
    <row r="23" spans="1:11" s="45" customFormat="1" ht="15" customHeight="1" x14ac:dyDescent="0.3">
      <c r="A23" s="2"/>
      <c r="B23" s="11" t="s">
        <v>106</v>
      </c>
      <c r="C23" s="2" t="s">
        <v>28</v>
      </c>
      <c r="D23" s="67">
        <v>7950</v>
      </c>
      <c r="E23" s="76">
        <v>120</v>
      </c>
      <c r="F23" s="77">
        <f t="shared" ref="F23:F25" si="4">D23*E23</f>
        <v>954000</v>
      </c>
      <c r="G23" s="76">
        <v>120</v>
      </c>
      <c r="H23" s="77">
        <f t="shared" ref="H23:H25" si="5">D23*G23</f>
        <v>954000</v>
      </c>
    </row>
    <row r="24" spans="1:11" s="45" customFormat="1" ht="15" customHeight="1" x14ac:dyDescent="0.3">
      <c r="A24" s="2"/>
      <c r="B24" s="11" t="s">
        <v>108</v>
      </c>
      <c r="C24" s="2" t="s">
        <v>28</v>
      </c>
      <c r="D24" s="67">
        <v>19100</v>
      </c>
      <c r="E24" s="76">
        <v>10</v>
      </c>
      <c r="F24" s="77">
        <f t="shared" si="4"/>
        <v>191000</v>
      </c>
      <c r="G24" s="76">
        <v>10</v>
      </c>
      <c r="H24" s="77">
        <f t="shared" si="5"/>
        <v>191000</v>
      </c>
    </row>
    <row r="25" spans="1:11" s="45" customFormat="1" ht="15" customHeight="1" x14ac:dyDescent="0.3">
      <c r="A25" s="2"/>
      <c r="B25" s="11" t="s">
        <v>107</v>
      </c>
      <c r="C25" s="2" t="s">
        <v>28</v>
      </c>
      <c r="D25" s="67">
        <v>7950</v>
      </c>
      <c r="E25" s="76">
        <v>10</v>
      </c>
      <c r="F25" s="77">
        <f t="shared" si="4"/>
        <v>79500</v>
      </c>
      <c r="G25" s="76">
        <v>10</v>
      </c>
      <c r="H25" s="77">
        <f t="shared" si="5"/>
        <v>79500</v>
      </c>
    </row>
    <row r="26" spans="1:11" ht="15.6" x14ac:dyDescent="0.3">
      <c r="A26" s="7" t="s">
        <v>30</v>
      </c>
      <c r="B26" s="12" t="s">
        <v>84</v>
      </c>
      <c r="C26" s="2"/>
      <c r="D26" s="67"/>
      <c r="E26" s="73"/>
      <c r="F26" s="74">
        <f>SUM(F20:F25)</f>
        <v>1307900</v>
      </c>
      <c r="G26" s="73"/>
      <c r="H26" s="74">
        <f>SUM(H20:H25)</f>
        <v>1307900</v>
      </c>
      <c r="K26" s="41"/>
    </row>
    <row r="27" spans="1:11" ht="15" x14ac:dyDescent="0.3">
      <c r="A27" s="2">
        <v>8</v>
      </c>
      <c r="B27" s="13" t="s">
        <v>31</v>
      </c>
      <c r="C27" s="2" t="s">
        <v>32</v>
      </c>
      <c r="D27" s="67">
        <v>2000</v>
      </c>
      <c r="E27" s="76">
        <v>1200</v>
      </c>
      <c r="F27" s="80">
        <f>D27*E27</f>
        <v>2400000</v>
      </c>
      <c r="G27" s="76">
        <v>1200</v>
      </c>
      <c r="H27" s="81">
        <f>G27*D27</f>
        <v>2400000</v>
      </c>
    </row>
    <row r="28" spans="1:11" ht="15" x14ac:dyDescent="0.3">
      <c r="A28" s="2">
        <v>9</v>
      </c>
      <c r="B28" s="3" t="s">
        <v>33</v>
      </c>
      <c r="C28" s="2" t="s">
        <v>32</v>
      </c>
      <c r="D28" s="67">
        <v>1000</v>
      </c>
      <c r="E28" s="76">
        <v>840</v>
      </c>
      <c r="F28" s="80">
        <f t="shared" ref="F28:F29" si="6">D28*E28</f>
        <v>840000</v>
      </c>
      <c r="G28" s="76">
        <v>840</v>
      </c>
      <c r="H28" s="81">
        <f>G28*D28</f>
        <v>840000</v>
      </c>
    </row>
    <row r="29" spans="1:11" ht="15" x14ac:dyDescent="0.3">
      <c r="A29" s="2">
        <v>10</v>
      </c>
      <c r="B29" s="3" t="s">
        <v>34</v>
      </c>
      <c r="C29" s="2" t="s">
        <v>32</v>
      </c>
      <c r="D29" s="67">
        <v>2450</v>
      </c>
      <c r="E29" s="76">
        <v>2400</v>
      </c>
      <c r="F29" s="80">
        <f t="shared" si="6"/>
        <v>5880000</v>
      </c>
      <c r="G29" s="76">
        <v>2400</v>
      </c>
      <c r="H29" s="81">
        <f>G29*D29</f>
        <v>5880000</v>
      </c>
    </row>
    <row r="30" spans="1:11" ht="15.6" x14ac:dyDescent="0.3">
      <c r="A30" s="7" t="s">
        <v>35</v>
      </c>
      <c r="B30" s="5" t="s">
        <v>85</v>
      </c>
      <c r="C30" s="2"/>
      <c r="D30" s="82"/>
      <c r="E30" s="73"/>
      <c r="F30" s="74">
        <f>F29+F28+F27</f>
        <v>9120000</v>
      </c>
      <c r="G30" s="73"/>
      <c r="H30" s="83">
        <f>H29+H28+H27</f>
        <v>9120000</v>
      </c>
    </row>
    <row r="31" spans="1:11" ht="15" x14ac:dyDescent="0.3">
      <c r="A31" s="2">
        <v>11</v>
      </c>
      <c r="B31" s="14" t="s">
        <v>36</v>
      </c>
      <c r="C31" s="15" t="s">
        <v>37</v>
      </c>
      <c r="D31" s="16">
        <v>155000</v>
      </c>
      <c r="E31" s="84"/>
      <c r="F31" s="77"/>
      <c r="G31" s="76">
        <v>30</v>
      </c>
      <c r="H31" s="77">
        <f>G31*D31</f>
        <v>4650000</v>
      </c>
    </row>
    <row r="32" spans="1:11" ht="21" customHeight="1" x14ac:dyDescent="0.3">
      <c r="A32" s="7" t="s">
        <v>38</v>
      </c>
      <c r="B32" s="85" t="s">
        <v>98</v>
      </c>
      <c r="C32" s="15"/>
      <c r="D32" s="16"/>
      <c r="E32" s="84"/>
      <c r="F32" s="74">
        <f>F31</f>
        <v>0</v>
      </c>
      <c r="G32" s="76"/>
      <c r="H32" s="74">
        <f>H31</f>
        <v>4650000</v>
      </c>
    </row>
    <row r="33" spans="1:13" ht="19.2" customHeight="1" x14ac:dyDescent="0.3">
      <c r="A33" s="7" t="s">
        <v>39</v>
      </c>
      <c r="B33" s="5" t="s">
        <v>40</v>
      </c>
      <c r="C33" s="2"/>
      <c r="D33" s="67"/>
      <c r="E33" s="76"/>
      <c r="F33" s="74">
        <f>F17+F19+F30+F26+F32</f>
        <v>11673900</v>
      </c>
      <c r="G33" s="74">
        <f>G17+G19+G30+G26+G32</f>
        <v>0</v>
      </c>
      <c r="H33" s="74">
        <f>H17+H19+H30+H26+H32</f>
        <v>16323900</v>
      </c>
      <c r="J33" s="41"/>
      <c r="K33" s="41"/>
    </row>
    <row r="34" spans="1:13" ht="15" x14ac:dyDescent="0.3">
      <c r="A34" s="2">
        <v>12</v>
      </c>
      <c r="B34" s="17" t="s">
        <v>41</v>
      </c>
      <c r="C34" s="2" t="s">
        <v>15</v>
      </c>
      <c r="D34" s="86">
        <v>48200</v>
      </c>
      <c r="E34" s="76"/>
      <c r="F34" s="77"/>
      <c r="G34" s="76">
        <v>860</v>
      </c>
      <c r="H34" s="77">
        <f>G34*D34</f>
        <v>41452000</v>
      </c>
      <c r="J34" s="41"/>
    </row>
    <row r="35" spans="1:13" ht="15.6" x14ac:dyDescent="0.3">
      <c r="A35" s="2">
        <v>13</v>
      </c>
      <c r="B35" s="17" t="s">
        <v>42</v>
      </c>
      <c r="C35" s="2" t="s">
        <v>43</v>
      </c>
      <c r="D35" s="86">
        <v>32500</v>
      </c>
      <c r="E35" s="73"/>
      <c r="F35" s="77">
        <f>E35*D35</f>
        <v>0</v>
      </c>
      <c r="G35" s="73"/>
      <c r="H35" s="77">
        <f>G35*D35</f>
        <v>0</v>
      </c>
      <c r="J35" s="41"/>
    </row>
    <row r="36" spans="1:13" ht="15.6" x14ac:dyDescent="0.3">
      <c r="A36" s="7" t="s">
        <v>44</v>
      </c>
      <c r="B36" s="5" t="s">
        <v>86</v>
      </c>
      <c r="C36" s="2"/>
      <c r="D36" s="86"/>
      <c r="E36" s="73"/>
      <c r="F36" s="74">
        <f>F34+F35</f>
        <v>0</v>
      </c>
      <c r="G36" s="73"/>
      <c r="H36" s="74">
        <f>H34+H35</f>
        <v>41452000</v>
      </c>
      <c r="J36" s="41"/>
    </row>
    <row r="37" spans="1:13" ht="15" x14ac:dyDescent="0.3">
      <c r="A37" s="2">
        <v>14</v>
      </c>
      <c r="B37" s="17" t="s">
        <v>45</v>
      </c>
      <c r="C37" s="2" t="s">
        <v>15</v>
      </c>
      <c r="D37" s="86">
        <v>14500</v>
      </c>
      <c r="E37" s="76">
        <v>630</v>
      </c>
      <c r="F37" s="77">
        <f>E37*D37</f>
        <v>9135000</v>
      </c>
      <c r="G37" s="76">
        <v>630</v>
      </c>
      <c r="H37" s="77">
        <f>G37*D37</f>
        <v>9135000</v>
      </c>
      <c r="J37" s="41"/>
    </row>
    <row r="38" spans="1:13" ht="15.6" x14ac:dyDescent="0.3">
      <c r="A38" s="7" t="s">
        <v>46</v>
      </c>
      <c r="B38" s="18" t="s">
        <v>87</v>
      </c>
      <c r="C38" s="2"/>
      <c r="D38" s="86"/>
      <c r="E38" s="76"/>
      <c r="F38" s="74">
        <f>F37</f>
        <v>9135000</v>
      </c>
      <c r="G38" s="73"/>
      <c r="H38" s="74">
        <f>H37</f>
        <v>9135000</v>
      </c>
      <c r="J38" s="41"/>
    </row>
    <row r="39" spans="1:13" ht="12.6" customHeight="1" x14ac:dyDescent="0.3">
      <c r="A39" s="9" t="s">
        <v>47</v>
      </c>
      <c r="B39" s="19" t="s">
        <v>48</v>
      </c>
      <c r="C39" s="87"/>
      <c r="D39" s="88"/>
      <c r="E39" s="89"/>
      <c r="F39" s="90">
        <f>F13+F33+F38+F36</f>
        <v>20808900</v>
      </c>
      <c r="G39" s="91"/>
      <c r="H39" s="90">
        <f>H38+H36+H33+H13</f>
        <v>69025025</v>
      </c>
      <c r="J39" s="41"/>
      <c r="K39" s="41"/>
      <c r="M39" s="43"/>
    </row>
    <row r="40" spans="1:13" ht="30" customHeight="1" x14ac:dyDescent="0.3">
      <c r="A40" s="2">
        <v>15</v>
      </c>
      <c r="B40" s="20" t="s">
        <v>49</v>
      </c>
      <c r="C40" s="2" t="s">
        <v>50</v>
      </c>
      <c r="D40" s="67">
        <v>180000</v>
      </c>
      <c r="E40" s="76">
        <v>4</v>
      </c>
      <c r="F40" s="92">
        <f>E40*D40</f>
        <v>720000</v>
      </c>
      <c r="G40" s="76">
        <v>4</v>
      </c>
      <c r="H40" s="92">
        <f>G40*D40</f>
        <v>720000</v>
      </c>
    </row>
    <row r="41" spans="1:13" ht="13.95" customHeight="1" x14ac:dyDescent="0.3">
      <c r="A41" s="2">
        <v>16</v>
      </c>
      <c r="B41" s="21" t="s">
        <v>51</v>
      </c>
      <c r="C41" s="93" t="s">
        <v>52</v>
      </c>
      <c r="D41" s="94">
        <v>1950000</v>
      </c>
      <c r="E41" s="76">
        <v>1</v>
      </c>
      <c r="F41" s="92">
        <f t="shared" ref="F41" si="7">E41*D41</f>
        <v>1950000</v>
      </c>
      <c r="G41" s="76">
        <v>5</v>
      </c>
      <c r="H41" s="92">
        <f t="shared" ref="H41" si="8">G41*D41</f>
        <v>9750000</v>
      </c>
    </row>
    <row r="42" spans="1:13" ht="18" customHeight="1" x14ac:dyDescent="0.3">
      <c r="A42" s="2">
        <v>17</v>
      </c>
      <c r="B42" s="21" t="s">
        <v>53</v>
      </c>
      <c r="C42" s="95" t="s">
        <v>54</v>
      </c>
      <c r="D42" s="67">
        <v>300000</v>
      </c>
      <c r="E42" s="76"/>
      <c r="F42" s="92">
        <v>0</v>
      </c>
      <c r="G42" s="76"/>
      <c r="H42" s="92">
        <v>0</v>
      </c>
    </row>
    <row r="43" spans="1:13" ht="15" x14ac:dyDescent="0.3">
      <c r="A43" s="2">
        <v>18</v>
      </c>
      <c r="B43" s="22" t="s">
        <v>55</v>
      </c>
      <c r="C43" s="95" t="s">
        <v>56</v>
      </c>
      <c r="D43" s="67">
        <v>200000</v>
      </c>
      <c r="E43" s="76">
        <v>3</v>
      </c>
      <c r="F43" s="92">
        <f>E43*D43</f>
        <v>600000</v>
      </c>
      <c r="G43" s="76">
        <v>3</v>
      </c>
      <c r="H43" s="92">
        <f>G43*D43</f>
        <v>600000</v>
      </c>
    </row>
    <row r="44" spans="1:13" ht="15.6" x14ac:dyDescent="0.3">
      <c r="A44" s="23" t="s">
        <v>57</v>
      </c>
      <c r="B44" s="24" t="s">
        <v>88</v>
      </c>
      <c r="C44" s="95"/>
      <c r="D44" s="67"/>
      <c r="E44" s="76"/>
      <c r="F44" s="74">
        <f>F41</f>
        <v>1950000</v>
      </c>
      <c r="G44" s="73"/>
      <c r="H44" s="74">
        <f>H41</f>
        <v>9750000</v>
      </c>
    </row>
    <row r="45" spans="1:13" ht="15" x14ac:dyDescent="0.3">
      <c r="A45" s="25">
        <v>19</v>
      </c>
      <c r="B45" s="40" t="s">
        <v>78</v>
      </c>
      <c r="C45" s="95" t="s">
        <v>28</v>
      </c>
      <c r="D45" s="67">
        <v>22500</v>
      </c>
      <c r="E45" s="76"/>
      <c r="F45" s="77">
        <f>D45*E45</f>
        <v>0</v>
      </c>
      <c r="G45" s="76"/>
      <c r="H45" s="77">
        <f>D45*G45</f>
        <v>0</v>
      </c>
    </row>
    <row r="46" spans="1:13" ht="15" x14ac:dyDescent="0.3">
      <c r="A46" s="25">
        <v>20</v>
      </c>
      <c r="B46" s="40" t="s">
        <v>79</v>
      </c>
      <c r="C46" s="95" t="s">
        <v>28</v>
      </c>
      <c r="D46" s="67">
        <v>9000</v>
      </c>
      <c r="E46" s="76"/>
      <c r="F46" s="77">
        <f t="shared" ref="F46:F47" si="9">D46*E46</f>
        <v>0</v>
      </c>
      <c r="G46" s="76"/>
      <c r="H46" s="77">
        <f t="shared" ref="H46:H47" si="10">D46*G46</f>
        <v>0</v>
      </c>
    </row>
    <row r="47" spans="1:13" ht="15" x14ac:dyDescent="0.3">
      <c r="A47" s="25">
        <v>21</v>
      </c>
      <c r="B47" s="40" t="s">
        <v>80</v>
      </c>
      <c r="C47" s="95" t="s">
        <v>28</v>
      </c>
      <c r="D47" s="67">
        <v>9000</v>
      </c>
      <c r="E47" s="76"/>
      <c r="F47" s="77">
        <f t="shared" si="9"/>
        <v>0</v>
      </c>
      <c r="G47" s="76"/>
      <c r="H47" s="77">
        <f t="shared" si="10"/>
        <v>0</v>
      </c>
    </row>
    <row r="48" spans="1:13" ht="18.75" customHeight="1" x14ac:dyDescent="0.3">
      <c r="A48" s="26" t="s">
        <v>58</v>
      </c>
      <c r="B48" s="27" t="s">
        <v>89</v>
      </c>
      <c r="C48" s="28"/>
      <c r="D48" s="29"/>
      <c r="E48" s="73"/>
      <c r="F48" s="74">
        <v>0</v>
      </c>
      <c r="G48" s="74"/>
      <c r="H48" s="74">
        <v>0</v>
      </c>
      <c r="K48" s="41"/>
      <c r="M48" s="43"/>
    </row>
    <row r="49" spans="1:13" ht="16.2" customHeight="1" x14ac:dyDescent="0.3">
      <c r="A49" s="26" t="s">
        <v>59</v>
      </c>
      <c r="B49" s="19" t="s">
        <v>60</v>
      </c>
      <c r="C49" s="26"/>
      <c r="D49" s="96"/>
      <c r="E49" s="97"/>
      <c r="F49" s="98">
        <f>F48+F44</f>
        <v>1950000</v>
      </c>
      <c r="G49" s="99"/>
      <c r="H49" s="98">
        <f>H48+H44</f>
        <v>9750000</v>
      </c>
      <c r="J49" s="42"/>
      <c r="K49" s="42"/>
      <c r="M49" s="44"/>
    </row>
    <row r="50" spans="1:13" ht="15" customHeight="1" x14ac:dyDescent="0.3">
      <c r="A50" s="26" t="s">
        <v>61</v>
      </c>
      <c r="B50" s="30" t="s">
        <v>62</v>
      </c>
      <c r="C50" s="26"/>
      <c r="D50" s="96"/>
      <c r="E50" s="97"/>
      <c r="F50" s="98">
        <f>F49+F39</f>
        <v>22758900</v>
      </c>
      <c r="G50" s="99"/>
      <c r="H50" s="98">
        <f>H49+H39</f>
        <v>78775025</v>
      </c>
    </row>
    <row r="51" spans="1:13" ht="15.6" x14ac:dyDescent="0.3">
      <c r="A51" s="31" t="s">
        <v>63</v>
      </c>
      <c r="B51" s="32" t="s">
        <v>64</v>
      </c>
      <c r="C51" s="33"/>
      <c r="D51" s="100"/>
      <c r="E51" s="101"/>
      <c r="F51" s="102"/>
      <c r="G51" s="4"/>
      <c r="H51" s="28"/>
      <c r="M51" s="44"/>
    </row>
    <row r="52" spans="1:13" ht="16.2" customHeight="1" x14ac:dyDescent="0.3">
      <c r="A52" s="31" t="s">
        <v>65</v>
      </c>
      <c r="B52" s="19" t="s">
        <v>66</v>
      </c>
      <c r="C52" s="34"/>
      <c r="D52" s="96"/>
      <c r="E52" s="97"/>
      <c r="F52" s="98">
        <f>F51+F50</f>
        <v>22758900</v>
      </c>
      <c r="G52" s="103"/>
      <c r="H52" s="98">
        <f>H50+H51</f>
        <v>78775025</v>
      </c>
    </row>
    <row r="53" spans="1:13" ht="15" customHeight="1" x14ac:dyDescent="0.3">
      <c r="A53" s="31" t="s">
        <v>67</v>
      </c>
      <c r="B53" s="30" t="s">
        <v>68</v>
      </c>
      <c r="C53" s="35"/>
      <c r="D53" s="96"/>
      <c r="E53" s="97"/>
      <c r="F53" s="104">
        <f>F52*10%</f>
        <v>2275890</v>
      </c>
      <c r="G53" s="103"/>
      <c r="H53" s="104">
        <f>H52*10%</f>
        <v>7877502.5</v>
      </c>
    </row>
    <row r="54" spans="1:13" ht="15.6" x14ac:dyDescent="0.3">
      <c r="A54" s="31" t="s">
        <v>69</v>
      </c>
      <c r="B54" s="19" t="s">
        <v>70</v>
      </c>
      <c r="C54" s="26"/>
      <c r="D54" s="96"/>
      <c r="E54" s="97"/>
      <c r="F54" s="98">
        <f>F52+F53</f>
        <v>25034790</v>
      </c>
      <c r="G54" s="103"/>
      <c r="H54" s="104">
        <f>H52+H53</f>
        <v>86652527.5</v>
      </c>
      <c r="J54" s="44"/>
    </row>
    <row r="55" spans="1:13" ht="17.25" customHeight="1" x14ac:dyDescent="0.3">
      <c r="A55" s="105"/>
      <c r="B55" s="106" t="s">
        <v>71</v>
      </c>
      <c r="C55" s="52"/>
      <c r="D55" s="52"/>
      <c r="E55" s="52"/>
      <c r="F55" s="52"/>
      <c r="G55" s="52"/>
      <c r="H55" s="107"/>
      <c r="J55" s="48">
        <f>H54-F54</f>
        <v>61617737.5</v>
      </c>
      <c r="K55" s="48"/>
    </row>
    <row r="56" spans="1:13" ht="15" x14ac:dyDescent="0.3">
      <c r="A56" s="105"/>
      <c r="B56" s="52" t="s">
        <v>72</v>
      </c>
      <c r="C56" s="52"/>
      <c r="D56" s="52"/>
      <c r="E56" s="52"/>
      <c r="F56" s="58" t="s">
        <v>73</v>
      </c>
      <c r="G56" s="58"/>
      <c r="H56" s="107"/>
    </row>
    <row r="57" spans="1:13" ht="15" x14ac:dyDescent="0.3">
      <c r="A57" s="105"/>
      <c r="B57" s="55" t="s">
        <v>74</v>
      </c>
      <c r="C57" s="52"/>
      <c r="D57" s="52"/>
      <c r="E57" s="52"/>
      <c r="F57" s="58" t="s">
        <v>75</v>
      </c>
      <c r="G57" s="58"/>
      <c r="H57" s="107"/>
    </row>
    <row r="58" spans="1:13" ht="15" x14ac:dyDescent="0.3">
      <c r="A58" s="105"/>
      <c r="B58" s="53" t="s">
        <v>90</v>
      </c>
      <c r="C58" s="52"/>
      <c r="D58" s="52"/>
      <c r="E58" s="52"/>
      <c r="F58" s="58" t="s">
        <v>76</v>
      </c>
      <c r="G58" s="58"/>
      <c r="H58" s="107"/>
    </row>
    <row r="59" spans="1:13" ht="15.6" x14ac:dyDescent="0.3">
      <c r="A59" s="105"/>
      <c r="B59" s="47" t="s">
        <v>77</v>
      </c>
      <c r="C59" s="46"/>
      <c r="D59" s="46"/>
      <c r="E59" s="46"/>
      <c r="F59" s="60"/>
      <c r="G59" s="60"/>
      <c r="H59" s="107"/>
    </row>
    <row r="60" spans="1:13" s="45" customFormat="1" ht="15.6" x14ac:dyDescent="0.3">
      <c r="A60" s="105"/>
      <c r="B60" s="46" t="s">
        <v>94</v>
      </c>
      <c r="C60" s="46"/>
      <c r="D60" s="46"/>
      <c r="E60" s="46"/>
      <c r="F60" s="57" t="s">
        <v>96</v>
      </c>
      <c r="G60" s="57"/>
      <c r="H60" s="107"/>
    </row>
    <row r="61" spans="1:13" s="45" customFormat="1" ht="15.6" x14ac:dyDescent="0.3">
      <c r="A61" s="105"/>
      <c r="B61" s="51" t="s">
        <v>95</v>
      </c>
      <c r="C61" s="46"/>
      <c r="D61" s="46"/>
      <c r="E61" s="46"/>
      <c r="F61" s="57" t="s">
        <v>100</v>
      </c>
      <c r="G61" s="57"/>
      <c r="H61" s="107"/>
    </row>
    <row r="62" spans="1:13" ht="15.6" x14ac:dyDescent="0.3">
      <c r="A62" s="105"/>
      <c r="B62" s="57" t="s">
        <v>91</v>
      </c>
      <c r="C62" s="57"/>
      <c r="D62" s="57"/>
      <c r="E62" s="46"/>
      <c r="F62" s="57" t="s">
        <v>92</v>
      </c>
      <c r="G62" s="57"/>
      <c r="H62" s="107"/>
    </row>
    <row r="63" spans="1:13" ht="15.6" x14ac:dyDescent="0.3">
      <c r="A63" s="105"/>
      <c r="B63" s="47" t="s">
        <v>81</v>
      </c>
      <c r="C63" s="46"/>
      <c r="D63" s="46"/>
      <c r="E63" s="46"/>
      <c r="F63" s="56"/>
      <c r="G63" s="56"/>
      <c r="H63" s="107"/>
    </row>
    <row r="64" spans="1:13" s="45" customFormat="1" ht="15.6" x14ac:dyDescent="0.3">
      <c r="A64" s="105"/>
      <c r="B64" s="46" t="s">
        <v>101</v>
      </c>
      <c r="C64" s="46"/>
      <c r="D64" s="46"/>
      <c r="E64" s="46"/>
      <c r="F64" s="57" t="s">
        <v>102</v>
      </c>
      <c r="G64" s="57"/>
      <c r="H64" s="107"/>
    </row>
    <row r="65" spans="1:8" s="45" customFormat="1" ht="15.6" x14ac:dyDescent="0.3">
      <c r="A65" s="105"/>
      <c r="B65" s="46" t="s">
        <v>97</v>
      </c>
      <c r="C65" s="46"/>
      <c r="D65" s="46"/>
      <c r="E65" s="46"/>
      <c r="F65" s="57" t="s">
        <v>93</v>
      </c>
      <c r="G65" s="57"/>
      <c r="H65" s="107"/>
    </row>
    <row r="66" spans="1:8" ht="15.6" x14ac:dyDescent="0.3">
      <c r="A66" s="105"/>
      <c r="B66" s="46" t="s">
        <v>82</v>
      </c>
      <c r="C66" s="46"/>
      <c r="D66" s="46"/>
      <c r="E66" s="46"/>
      <c r="F66" s="57" t="s">
        <v>103</v>
      </c>
      <c r="G66" s="57"/>
      <c r="H66" s="107"/>
    </row>
    <row r="67" spans="1:8" x14ac:dyDescent="0.3">
      <c r="A67" s="36"/>
      <c r="B67" s="38"/>
      <c r="C67" s="37"/>
      <c r="D67" s="37"/>
      <c r="E67" s="39"/>
      <c r="F67" s="39"/>
      <c r="G67" s="38"/>
      <c r="H67" s="37"/>
    </row>
    <row r="70" spans="1:8" ht="15.6" x14ac:dyDescent="0.3">
      <c r="A70" s="1"/>
      <c r="B70" s="1"/>
      <c r="C70" s="1"/>
      <c r="D70" s="1"/>
      <c r="E70" s="49"/>
      <c r="F70" s="1"/>
      <c r="G70" s="1"/>
      <c r="H70" s="1"/>
    </row>
    <row r="71" spans="1:8" x14ac:dyDescent="0.3">
      <c r="E71" s="50"/>
    </row>
  </sheetData>
  <mergeCells count="21">
    <mergeCell ref="G8:H8"/>
    <mergeCell ref="F57:G57"/>
    <mergeCell ref="F58:G58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  <mergeCell ref="B62:D62"/>
    <mergeCell ref="F62:G62"/>
    <mergeCell ref="F66:G66"/>
    <mergeCell ref="F56:G56"/>
    <mergeCell ref="F60:G60"/>
    <mergeCell ref="F61:G61"/>
    <mergeCell ref="F64:G64"/>
    <mergeCell ref="F65:G65"/>
  </mergeCells>
  <pageMargins left="1.2" right="0.45" top="0.7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2024-04-18T06:59:47Z</cp:lastPrinted>
  <dcterms:created xsi:type="dcterms:W3CDTF">2023-11-20T10:11:41Z</dcterms:created>
  <dcterms:modified xsi:type="dcterms:W3CDTF">2024-05-17T07:45:59Z</dcterms:modified>
</cp:coreProperties>
</file>