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4\"/>
    </mc:Choice>
  </mc:AlternateContent>
  <xr:revisionPtr revIDLastSave="0" documentId="13_ncr:1_{1C1C40CE-DF3A-4A41-9AC0-014687C3D1EE}" xr6:coauthVersionLast="47" xr6:coauthVersionMax="47" xr10:uidLastSave="{00000000-0000-0000-0000-000000000000}"/>
  <bookViews>
    <workbookView xWindow="23880" yWindow="-2760" windowWidth="29040" windowHeight="15720" tabRatio="992" activeTab="4" xr2:uid="{00000000-000D-0000-FFFF-FFFF00000000}"/>
  </bookViews>
  <sheets>
    <sheet name="1-2024" sheetId="69" r:id="rId1"/>
    <sheet name="2-2024" sheetId="70" r:id="rId2"/>
    <sheet name="3-2024" sheetId="71" r:id="rId3"/>
    <sheet name="4-2024" sheetId="72" r:id="rId4"/>
    <sheet name="5-2024" sheetId="73" r:id="rId5"/>
  </sheets>
  <calcPr calcId="191029"/>
</workbook>
</file>

<file path=xl/calcChain.xml><?xml version="1.0" encoding="utf-8"?>
<calcChain xmlns="http://schemas.openxmlformats.org/spreadsheetml/2006/main">
  <c r="G53" i="73" l="1"/>
  <c r="H53" i="73" s="1"/>
  <c r="H54" i="73" s="1"/>
  <c r="H55" i="73" s="1"/>
  <c r="G36" i="73"/>
  <c r="H36" i="73" s="1"/>
  <c r="H37" i="73" s="1"/>
  <c r="F54" i="73"/>
  <c r="F55" i="73" s="1"/>
  <c r="F53" i="73"/>
  <c r="F37" i="73"/>
  <c r="F44" i="73" s="1"/>
  <c r="F36" i="73"/>
  <c r="H19" i="73"/>
  <c r="H17" i="73"/>
  <c r="G36" i="72"/>
  <c r="H36" i="72" s="1"/>
  <c r="H37" i="72" s="1"/>
  <c r="G53" i="72"/>
  <c r="H53" i="72" s="1"/>
  <c r="H54" i="72" s="1"/>
  <c r="H55" i="72" s="1"/>
  <c r="F55" i="72"/>
  <c r="F54" i="72"/>
  <c r="F53" i="72"/>
  <c r="F36" i="72"/>
  <c r="F37" i="72" s="1"/>
  <c r="F44" i="72" s="1"/>
  <c r="F56" i="72" s="1"/>
  <c r="H19" i="72"/>
  <c r="H17" i="72"/>
  <c r="G53" i="71"/>
  <c r="H53" i="71" s="1"/>
  <c r="H54" i="71" s="1"/>
  <c r="H55" i="71" s="1"/>
  <c r="G36" i="71"/>
  <c r="H36" i="71" s="1"/>
  <c r="H37" i="71" s="1"/>
  <c r="F54" i="71"/>
  <c r="F55" i="71" s="1"/>
  <c r="F53" i="71"/>
  <c r="F37" i="71"/>
  <c r="F44" i="71" s="1"/>
  <c r="F56" i="71" s="1"/>
  <c r="F36" i="71"/>
  <c r="H19" i="71"/>
  <c r="H17" i="71"/>
  <c r="G53" i="70"/>
  <c r="H53" i="70" s="1"/>
  <c r="H54" i="70" s="1"/>
  <c r="H55" i="70" s="1"/>
  <c r="G36" i="70"/>
  <c r="H36" i="70" s="1"/>
  <c r="H37" i="70" s="1"/>
  <c r="F54" i="70"/>
  <c r="F55" i="70" s="1"/>
  <c r="F53" i="70"/>
  <c r="F37" i="70"/>
  <c r="F36" i="70"/>
  <c r="F44" i="70"/>
  <c r="F56" i="70" s="1"/>
  <c r="H17" i="70"/>
  <c r="H19" i="70" s="1"/>
  <c r="G17" i="69"/>
  <c r="H44" i="73" l="1"/>
  <c r="H56" i="73" s="1"/>
  <c r="F56" i="73"/>
  <c r="H44" i="72"/>
  <c r="H56" i="72"/>
  <c r="H57" i="72" s="1"/>
  <c r="H58" i="72" s="1"/>
  <c r="F57" i="72"/>
  <c r="F58" i="72" s="1"/>
  <c r="H44" i="71"/>
  <c r="H56" i="71" s="1"/>
  <c r="F57" i="71"/>
  <c r="F58" i="71" s="1"/>
  <c r="H44" i="70"/>
  <c r="H56" i="70" s="1"/>
  <c r="H57" i="70" s="1"/>
  <c r="H58" i="70" s="1"/>
  <c r="F57" i="70"/>
  <c r="F58" i="70" s="1"/>
  <c r="G53" i="69"/>
  <c r="G36" i="69"/>
  <c r="F17" i="69"/>
  <c r="F19" i="69" s="1"/>
  <c r="F57" i="73" l="1"/>
  <c r="F58" i="73" s="1"/>
  <c r="H57" i="73"/>
  <c r="H58" i="73" s="1"/>
  <c r="H57" i="71"/>
  <c r="H58" i="71" s="1"/>
  <c r="F36" i="69"/>
  <c r="H53" i="69" l="1"/>
  <c r="F53" i="69"/>
  <c r="F54" i="69" s="1"/>
  <c r="F55" i="69" s="1"/>
  <c r="H36" i="69"/>
  <c r="F37" i="69"/>
  <c r="F44" i="69" s="1"/>
  <c r="H17" i="69"/>
  <c r="H19" i="69" s="1"/>
  <c r="F56" i="69" l="1"/>
  <c r="F57" i="69" s="1"/>
  <c r="F58" i="69" s="1"/>
  <c r="H37" i="69"/>
  <c r="H44" i="69" s="1"/>
  <c r="H54" i="69"/>
  <c r="H55" i="69" s="1"/>
  <c r="H56" i="69" l="1"/>
  <c r="H57" i="69" l="1"/>
  <c r="H58" i="69" s="1"/>
</calcChain>
</file>

<file path=xl/sharedStrings.xml><?xml version="1.0" encoding="utf-8"?>
<sst xmlns="http://schemas.openxmlformats.org/spreadsheetml/2006/main" count="680" uniqueCount="101">
  <si>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</si>
  <si>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</si>
  <si>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</si>
  <si>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</si>
  <si>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</si>
  <si>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</si>
  <si>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</si>
  <si>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</si>
  <si>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</si>
  <si>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</si>
  <si>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</si>
  <si>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</si>
  <si>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</si>
  <si>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</si>
  <si>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</si>
  <si>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</si>
  <si>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</si>
  <si>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</si>
  <si>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</si>
  <si>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</si>
  <si>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</si>
  <si>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</si>
  <si>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</si>
  <si>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</si>
  <si>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</si>
  <si>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</si>
  <si>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</si>
  <si>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</si>
  <si>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</si>
  <si>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</si>
  <si>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</si>
  <si>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</si>
  <si>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</si>
  <si>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</si>
  <si>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</si>
  <si>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</si>
  <si>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</si>
  <si>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</si>
  <si>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</si>
  <si>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</si>
  <si>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</si>
  <si>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</si>
  <si>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</si>
  <si>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</si>
  <si>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</si>
  <si>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</si>
  <si>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</si>
  <si>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</si>
  <si>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</si>
  <si>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</si>
  <si>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</si>
  <si>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</si>
  <si>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</si>
  <si>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</si>
  <si>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</si>
  <si>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</si>
  <si>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</si>
  <si>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</si>
  <si>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</si>
  <si>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</si>
  <si>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</si>
  <si>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</si>
  <si>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</si>
  <si>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</si>
  <si>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</si>
  <si>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</si>
  <si>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</si>
  <si>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</si>
  <si>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</si>
  <si>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</si>
  <si>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</si>
  <si>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</si>
  <si>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</si>
  <si>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</si>
  <si>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</si>
  <si>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</si>
  <si>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</si>
  <si>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</si>
  <si>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</si>
  <si>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</si>
  <si>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</si>
  <si>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</si>
  <si>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</si>
  <si>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</si>
  <si>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</si>
  <si>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</si>
  <si>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</si>
  <si>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</si>
  <si>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Шалган холбох маршрут</t>
  </si>
  <si>
    <t>Суваг малталт</t>
  </si>
  <si>
    <t>Ховилон сорьцлолт</t>
  </si>
  <si>
    <t>Геоэкологийн сорьц</t>
  </si>
  <si>
    <t>2024 оны 1 дүгээр сарын 1-ээс 1 дүгээр сарын 31-ий өдөр хүртэл</t>
  </si>
  <si>
    <t>Үндэсний геологийн албаны даргын үүргийг түр орлон гүйцэтгэгч</t>
  </si>
  <si>
    <t>Б.Мөнхтөр</t>
  </si>
  <si>
    <t>Т.Цэрэндулам</t>
  </si>
  <si>
    <t>Үндэсний геологийн албаны ТЗУХ-ийн УТСГ хариуцсан ажилтан</t>
  </si>
  <si>
    <t>2024 оны 2 дугаар сарын 1-ээс 2 дугаар сарын 29-ий өдөр хүртэл</t>
  </si>
  <si>
    <t>2024 оны 3 дугаар сарын 1-ээс 3 дугаар сарын 31-ий өдөр хүртэл</t>
  </si>
  <si>
    <t>2024 оны 4 дүгээр сарын 1-ээс 4 дүгээр сарын 30-ы өдөр хүртэл</t>
  </si>
  <si>
    <t>2024 оны 5 дугаар сарын 1-ээс 5 дугаар сарын 31-ий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</si>
</sst>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3" fontId="8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8"/>
  <sheetViews>
    <sheetView topLeftCell="A41" workbookViewId="0">
      <selection activeCell="F68" sqref="F6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3" t="s">
        <v>82</v>
      </c>
      <c r="B2" s="33"/>
      <c r="C2" s="33"/>
      <c r="D2" s="33"/>
      <c r="E2" s="33"/>
      <c r="F2" s="33"/>
      <c r="G2" s="33"/>
      <c r="H2" s="33"/>
    </row>
    <row r="3" spans="1:8">
      <c r="A3" s="33" t="s">
        <v>81</v>
      </c>
      <c r="B3" s="33"/>
      <c r="C3" s="33"/>
      <c r="D3" s="33"/>
      <c r="E3" s="33"/>
      <c r="F3" s="33"/>
      <c r="G3" s="33"/>
      <c r="H3" s="33"/>
    </row>
    <row r="4" spans="1:8">
      <c r="A4" s="33" t="s">
        <v>80</v>
      </c>
      <c r="B4" s="33"/>
      <c r="C4" s="33"/>
      <c r="D4" s="33"/>
      <c r="E4" s="33"/>
      <c r="F4" s="33"/>
      <c r="G4" s="33"/>
      <c r="H4" s="33"/>
    </row>
    <row r="6" spans="1:8" ht="15">
      <c r="B6" s="38" t="s">
        <v>83</v>
      </c>
      <c r="C6" s="38"/>
      <c r="D6" s="38"/>
      <c r="E6" s="38"/>
      <c r="F6" s="38"/>
      <c r="G6" s="38"/>
      <c r="H6" s="38"/>
    </row>
    <row r="7" spans="1:8" ht="15">
      <c r="B7" s="38" t="s">
        <v>84</v>
      </c>
      <c r="C7" s="38"/>
      <c r="D7" s="38"/>
      <c r="E7" s="38"/>
      <c r="F7" s="38"/>
      <c r="G7" s="38"/>
      <c r="H7" s="3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3" t="s">
        <v>92</v>
      </c>
      <c r="B10" s="33"/>
      <c r="C10" s="33"/>
      <c r="D10" s="33"/>
      <c r="E10" s="33"/>
      <c r="F10" s="33"/>
      <c r="G10" s="33"/>
      <c r="H10" s="3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3" t="s">
        <v>85</v>
      </c>
      <c r="B12" s="33"/>
      <c r="C12" s="33"/>
      <c r="D12" s="33"/>
      <c r="E12" s="33"/>
      <c r="F12" s="33"/>
      <c r="G12" s="33"/>
      <c r="H12" s="33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>
        <v>10</v>
      </c>
      <c r="F17" s="17">
        <f>E17*D17</f>
        <v>500000</v>
      </c>
      <c r="G17" s="5">
        <f>E17</f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>
        <f>SUM(F17:F18)</f>
        <v>500000</v>
      </c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18308000</v>
      </c>
      <c r="G44" s="11"/>
      <c r="H44" s="10">
        <f>SUM(H19+H32+H37+H43)</f>
        <v>18308000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800000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800000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19108000</v>
      </c>
      <c r="G56" s="11"/>
      <c r="H56" s="10">
        <f>SUM(H44,H55)</f>
        <v>19108000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1910800</v>
      </c>
      <c r="G57" s="11"/>
      <c r="H57" s="10">
        <f>H56*0.1</f>
        <v>1910800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21018800</v>
      </c>
      <c r="G58" s="11"/>
      <c r="H58" s="10">
        <f>SUM(H56:H57)</f>
        <v>21018800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2" t="s">
        <v>72</v>
      </c>
      <c r="G61" s="32"/>
    </row>
    <row r="62" spans="1:10" ht="21" customHeight="1">
      <c r="B62" s="25" t="s">
        <v>77</v>
      </c>
      <c r="E62" s="24" t="s">
        <v>73</v>
      </c>
      <c r="F62" s="32" t="s">
        <v>75</v>
      </c>
      <c r="G62" s="32"/>
    </row>
    <row r="63" spans="1:10" ht="21" customHeight="1">
      <c r="B63" s="23" t="s">
        <v>76</v>
      </c>
      <c r="E63" s="24" t="s">
        <v>73</v>
      </c>
      <c r="F63" s="32" t="s">
        <v>74</v>
      </c>
      <c r="G63" s="32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2" t="s">
        <v>94</v>
      </c>
      <c r="G65" s="32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2" t="s">
        <v>79</v>
      </c>
      <c r="G67" s="32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FBEB-7FB6-48F7-B0CB-A0F931D5BD43}">
  <dimension ref="A2:J68"/>
  <sheetViews>
    <sheetView topLeftCell="A28" workbookViewId="0">
      <selection activeCell="K61" sqref="K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3" t="s">
        <v>82</v>
      </c>
      <c r="B2" s="33"/>
      <c r="C2" s="33"/>
      <c r="D2" s="33"/>
      <c r="E2" s="33"/>
      <c r="F2" s="33"/>
      <c r="G2" s="33"/>
      <c r="H2" s="33"/>
    </row>
    <row r="3" spans="1:8">
      <c r="A3" s="33" t="s">
        <v>81</v>
      </c>
      <c r="B3" s="33"/>
      <c r="C3" s="33"/>
      <c r="D3" s="33"/>
      <c r="E3" s="33"/>
      <c r="F3" s="33"/>
      <c r="G3" s="33"/>
      <c r="H3" s="33"/>
    </row>
    <row r="4" spans="1:8">
      <c r="A4" s="33" t="s">
        <v>80</v>
      </c>
      <c r="B4" s="33"/>
      <c r="C4" s="33"/>
      <c r="D4" s="33"/>
      <c r="E4" s="33"/>
      <c r="F4" s="33"/>
      <c r="G4" s="33"/>
      <c r="H4" s="33"/>
    </row>
    <row r="6" spans="1:8" ht="15">
      <c r="B6" s="38" t="s">
        <v>83</v>
      </c>
      <c r="C6" s="38"/>
      <c r="D6" s="38"/>
      <c r="E6" s="38"/>
      <c r="F6" s="38"/>
      <c r="G6" s="38"/>
      <c r="H6" s="38"/>
    </row>
    <row r="7" spans="1:8" ht="15">
      <c r="B7" s="38" t="s">
        <v>84</v>
      </c>
      <c r="C7" s="38"/>
      <c r="D7" s="38"/>
      <c r="E7" s="38"/>
      <c r="F7" s="38"/>
      <c r="G7" s="38"/>
      <c r="H7" s="3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3" t="s">
        <v>97</v>
      </c>
      <c r="B10" s="33"/>
      <c r="C10" s="33"/>
      <c r="D10" s="33"/>
      <c r="E10" s="33"/>
      <c r="F10" s="33"/>
      <c r="G10" s="33"/>
      <c r="H10" s="3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3" t="s">
        <v>85</v>
      </c>
      <c r="B12" s="33"/>
      <c r="C12" s="33"/>
      <c r="D12" s="33"/>
      <c r="E12" s="33"/>
      <c r="F12" s="33"/>
      <c r="G12" s="33"/>
      <c r="H12" s="33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E36+'1-2024'!G36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36116000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E53+'1-2024'!G53</f>
        <v>2</v>
      </c>
      <c r="H53" s="7">
        <f>G53*D53</f>
        <v>1600000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1600000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1600000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37716000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3771600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41487600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2" t="s">
        <v>72</v>
      </c>
      <c r="G61" s="32"/>
    </row>
    <row r="62" spans="1:10" ht="21" customHeight="1">
      <c r="B62" s="25" t="s">
        <v>77</v>
      </c>
      <c r="E62" s="24" t="s">
        <v>73</v>
      </c>
      <c r="F62" s="32" t="s">
        <v>75</v>
      </c>
      <c r="G62" s="32"/>
    </row>
    <row r="63" spans="1:10" ht="21" customHeight="1">
      <c r="B63" s="23" t="s">
        <v>76</v>
      </c>
      <c r="E63" s="24" t="s">
        <v>73</v>
      </c>
      <c r="F63" s="32" t="s">
        <v>74</v>
      </c>
      <c r="G63" s="32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2" t="s">
        <v>94</v>
      </c>
      <c r="G65" s="32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2" t="s">
        <v>79</v>
      </c>
      <c r="G67" s="32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D102-5CA9-4504-B9ED-C7581BEDFE79}">
  <dimension ref="A2:J68"/>
  <sheetViews>
    <sheetView topLeftCell="A32" workbookViewId="0">
      <selection activeCell="M64" sqref="M6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3" t="s">
        <v>82</v>
      </c>
      <c r="B2" s="33"/>
      <c r="C2" s="33"/>
      <c r="D2" s="33"/>
      <c r="E2" s="33"/>
      <c r="F2" s="33"/>
      <c r="G2" s="33"/>
      <c r="H2" s="33"/>
    </row>
    <row r="3" spans="1:8">
      <c r="A3" s="33" t="s">
        <v>81</v>
      </c>
      <c r="B3" s="33"/>
      <c r="C3" s="33"/>
      <c r="D3" s="33"/>
      <c r="E3" s="33"/>
      <c r="F3" s="33"/>
      <c r="G3" s="33"/>
      <c r="H3" s="33"/>
    </row>
    <row r="4" spans="1:8">
      <c r="A4" s="33" t="s">
        <v>80</v>
      </c>
      <c r="B4" s="33"/>
      <c r="C4" s="33"/>
      <c r="D4" s="33"/>
      <c r="E4" s="33"/>
      <c r="F4" s="33"/>
      <c r="G4" s="33"/>
      <c r="H4" s="33"/>
    </row>
    <row r="6" spans="1:8" ht="15">
      <c r="B6" s="38" t="s">
        <v>83</v>
      </c>
      <c r="C6" s="38"/>
      <c r="D6" s="38"/>
      <c r="E6" s="38"/>
      <c r="F6" s="38"/>
      <c r="G6" s="38"/>
      <c r="H6" s="38"/>
    </row>
    <row r="7" spans="1:8" ht="15">
      <c r="B7" s="38" t="s">
        <v>84</v>
      </c>
      <c r="C7" s="38"/>
      <c r="D7" s="38"/>
      <c r="E7" s="38"/>
      <c r="F7" s="38"/>
      <c r="G7" s="38"/>
      <c r="H7" s="3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3" t="s">
        <v>98</v>
      </c>
      <c r="B10" s="33"/>
      <c r="C10" s="33"/>
      <c r="D10" s="33"/>
      <c r="E10" s="33"/>
      <c r="F10" s="33"/>
      <c r="G10" s="33"/>
      <c r="H10" s="3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3" t="s">
        <v>85</v>
      </c>
      <c r="B12" s="33"/>
      <c r="C12" s="33"/>
      <c r="D12" s="33"/>
      <c r="E12" s="33"/>
      <c r="F12" s="33"/>
      <c r="G12" s="33"/>
      <c r="H12" s="33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E36+'2-2024'!G36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53924000.000000007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E53+'2-2024'!G53</f>
        <v>3</v>
      </c>
      <c r="H53" s="7">
        <f>G53*D53</f>
        <v>2400000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2400000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2400000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56324000.000000007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5632400.0000000009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61956400.000000007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2" t="s">
        <v>72</v>
      </c>
      <c r="G61" s="32"/>
    </row>
    <row r="62" spans="1:10" ht="21" customHeight="1">
      <c r="B62" s="25" t="s">
        <v>77</v>
      </c>
      <c r="E62" s="24" t="s">
        <v>73</v>
      </c>
      <c r="F62" s="32" t="s">
        <v>75</v>
      </c>
      <c r="G62" s="32"/>
    </row>
    <row r="63" spans="1:10" ht="21" customHeight="1">
      <c r="B63" s="23" t="s">
        <v>76</v>
      </c>
      <c r="E63" s="24" t="s">
        <v>73</v>
      </c>
      <c r="F63" s="32" t="s">
        <v>74</v>
      </c>
      <c r="G63" s="32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2" t="s">
        <v>94</v>
      </c>
      <c r="G65" s="32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2" t="s">
        <v>79</v>
      </c>
      <c r="G67" s="32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7AE5-53B5-4F1E-8C9A-1CD63A9D7991}">
  <dimension ref="A2:J68"/>
  <sheetViews>
    <sheetView workbookViewId="0">
      <selection activeCell="K24" sqref="K2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3" t="s">
        <v>82</v>
      </c>
      <c r="B2" s="33"/>
      <c r="C2" s="33"/>
      <c r="D2" s="33"/>
      <c r="E2" s="33"/>
      <c r="F2" s="33"/>
      <c r="G2" s="33"/>
      <c r="H2" s="33"/>
    </row>
    <row r="3" spans="1:8">
      <c r="A3" s="33" t="s">
        <v>81</v>
      </c>
      <c r="B3" s="33"/>
      <c r="C3" s="33"/>
      <c r="D3" s="33"/>
      <c r="E3" s="33"/>
      <c r="F3" s="33"/>
      <c r="G3" s="33"/>
      <c r="H3" s="33"/>
    </row>
    <row r="4" spans="1:8">
      <c r="A4" s="33" t="s">
        <v>80</v>
      </c>
      <c r="B4" s="33"/>
      <c r="C4" s="33"/>
      <c r="D4" s="33"/>
      <c r="E4" s="33"/>
      <c r="F4" s="33"/>
      <c r="G4" s="33"/>
      <c r="H4" s="33"/>
    </row>
    <row r="6" spans="1:8" ht="15">
      <c r="B6" s="38" t="s">
        <v>83</v>
      </c>
      <c r="C6" s="38"/>
      <c r="D6" s="38"/>
      <c r="E6" s="38"/>
      <c r="F6" s="38"/>
      <c r="G6" s="38"/>
      <c r="H6" s="38"/>
    </row>
    <row r="7" spans="1:8" ht="15">
      <c r="B7" s="38" t="s">
        <v>84</v>
      </c>
      <c r="C7" s="38"/>
      <c r="D7" s="38"/>
      <c r="E7" s="38"/>
      <c r="F7" s="38"/>
      <c r="G7" s="38"/>
      <c r="H7" s="3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3" t="s">
        <v>99</v>
      </c>
      <c r="B10" s="33"/>
      <c r="C10" s="33"/>
      <c r="D10" s="33"/>
      <c r="E10" s="33"/>
      <c r="F10" s="33"/>
      <c r="G10" s="33"/>
      <c r="H10" s="3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3" t="s">
        <v>85</v>
      </c>
      <c r="B12" s="33"/>
      <c r="C12" s="33"/>
      <c r="D12" s="33"/>
      <c r="E12" s="33"/>
      <c r="F12" s="33"/>
      <c r="G12" s="33"/>
      <c r="H12" s="33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E36+'3-2024'!G36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71232000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71732000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E53+'3-2024'!G53</f>
        <v>4</v>
      </c>
      <c r="H53" s="7">
        <f>G53*D53</f>
        <v>3200000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3200000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3200000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74932000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7493200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82425200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2" t="s">
        <v>72</v>
      </c>
      <c r="G61" s="32"/>
    </row>
    <row r="62" spans="1:10" ht="21" customHeight="1">
      <c r="B62" s="25" t="s">
        <v>77</v>
      </c>
      <c r="E62" s="24" t="s">
        <v>73</v>
      </c>
      <c r="F62" s="32" t="s">
        <v>75</v>
      </c>
      <c r="G62" s="32"/>
    </row>
    <row r="63" spans="1:10" ht="21" customHeight="1">
      <c r="B63" s="23" t="s">
        <v>76</v>
      </c>
      <c r="E63" s="24" t="s">
        <v>73</v>
      </c>
      <c r="F63" s="32" t="s">
        <v>74</v>
      </c>
      <c r="G63" s="32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2" t="s">
        <v>94</v>
      </c>
      <c r="G65" s="32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2" t="s">
        <v>79</v>
      </c>
      <c r="G67" s="32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1:G61"/>
    <mergeCell ref="F62:G62"/>
    <mergeCell ref="F63:G63"/>
    <mergeCell ref="F65:G65"/>
    <mergeCell ref="F67:G6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075D-1D27-4968-8490-7C44C70CE531}">
  <dimension ref="A2:J68"/>
  <sheetViews>
    <sheetView tabSelected="1" workbookViewId="0">
      <selection activeCell="K61" sqref="K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33" t="s">
        <v>82</v>
      </c>
      <c r="B2" s="33"/>
      <c r="C2" s="33"/>
      <c r="D2" s="33"/>
      <c r="E2" s="33"/>
      <c r="F2" s="33"/>
      <c r="G2" s="33"/>
      <c r="H2" s="33"/>
    </row>
    <row r="3" spans="1:8">
      <c r="A3" s="33" t="s">
        <v>81</v>
      </c>
      <c r="B3" s="33"/>
      <c r="C3" s="33"/>
      <c r="D3" s="33"/>
      <c r="E3" s="33"/>
      <c r="F3" s="33"/>
      <c r="G3" s="33"/>
      <c r="H3" s="33"/>
    </row>
    <row r="4" spans="1:8">
      <c r="A4" s="33" t="s">
        <v>80</v>
      </c>
      <c r="B4" s="33"/>
      <c r="C4" s="33"/>
      <c r="D4" s="33"/>
      <c r="E4" s="33"/>
      <c r="F4" s="33"/>
      <c r="G4" s="33"/>
      <c r="H4" s="33"/>
    </row>
    <row r="6" spans="1:8" ht="15">
      <c r="B6" s="38" t="s">
        <v>83</v>
      </c>
      <c r="C6" s="38"/>
      <c r="D6" s="38"/>
      <c r="E6" s="38"/>
      <c r="F6" s="38"/>
      <c r="G6" s="38"/>
      <c r="H6" s="38"/>
    </row>
    <row r="7" spans="1:8" ht="15">
      <c r="B7" s="38" t="s">
        <v>84</v>
      </c>
      <c r="C7" s="38"/>
      <c r="D7" s="38"/>
      <c r="E7" s="38"/>
      <c r="F7" s="38"/>
      <c r="G7" s="38"/>
      <c r="H7" s="3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33" t="s">
        <v>100</v>
      </c>
      <c r="B10" s="33"/>
      <c r="C10" s="33"/>
      <c r="D10" s="33"/>
      <c r="E10" s="33"/>
      <c r="F10" s="33"/>
      <c r="G10" s="33"/>
      <c r="H10" s="3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33" t="s">
        <v>85</v>
      </c>
      <c r="B12" s="33"/>
      <c r="C12" s="33"/>
      <c r="D12" s="33"/>
      <c r="E12" s="33"/>
      <c r="F12" s="33"/>
      <c r="G12" s="33"/>
      <c r="H12" s="33"/>
    </row>
    <row r="14" spans="1:8" ht="30" customHeight="1">
      <c r="A14" s="34" t="s">
        <v>49</v>
      </c>
      <c r="B14" s="34" t="s">
        <v>6</v>
      </c>
      <c r="C14" s="35" t="s">
        <v>36</v>
      </c>
      <c r="D14" s="35" t="s">
        <v>37</v>
      </c>
      <c r="E14" s="37" t="s">
        <v>38</v>
      </c>
      <c r="F14" s="37"/>
      <c r="G14" s="37" t="s">
        <v>39</v>
      </c>
      <c r="H14" s="37"/>
    </row>
    <row r="15" spans="1:8">
      <c r="A15" s="34"/>
      <c r="B15" s="34"/>
      <c r="C15" s="36"/>
      <c r="D15" s="3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50</v>
      </c>
      <c r="D17" s="18">
        <v>50000</v>
      </c>
      <c r="E17" s="5"/>
      <c r="F17" s="17"/>
      <c r="G17" s="5">
        <v>10</v>
      </c>
      <c r="H17" s="7">
        <f>G17*D17</f>
        <v>500000</v>
      </c>
    </row>
    <row r="18" spans="1:8" ht="15.75" customHeight="1">
      <c r="A18" s="5"/>
      <c r="B18" s="6" t="s">
        <v>8</v>
      </c>
      <c r="C18" s="14" t="s">
        <v>50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41</v>
      </c>
      <c r="C19" s="8" t="s">
        <v>78</v>
      </c>
      <c r="D19" s="10"/>
      <c r="E19" s="11"/>
      <c r="F19" s="21"/>
      <c r="G19" s="11"/>
      <c r="H19" s="10">
        <f>SUM(H17:H18)</f>
        <v>500000</v>
      </c>
    </row>
    <row r="20" spans="1:8">
      <c r="A20" s="5"/>
      <c r="B20" s="6" t="s">
        <v>16</v>
      </c>
      <c r="C20" s="5" t="s">
        <v>51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88</v>
      </c>
      <c r="C21" s="5" t="s">
        <v>52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42</v>
      </c>
      <c r="C22" s="8" t="s">
        <v>78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52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89</v>
      </c>
      <c r="C24" s="5" t="s">
        <v>56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56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43</v>
      </c>
      <c r="C26" s="8" t="s">
        <v>78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53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90</v>
      </c>
      <c r="C28" s="5" t="s">
        <v>53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86</v>
      </c>
      <c r="C29" s="5" t="s">
        <v>54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91</v>
      </c>
      <c r="C30" s="5" t="s">
        <v>54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44</v>
      </c>
      <c r="C31" s="8" t="s">
        <v>78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78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57</v>
      </c>
      <c r="C33" s="14" t="s">
        <v>50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58</v>
      </c>
      <c r="C34" s="14" t="s">
        <v>50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59</v>
      </c>
      <c r="C35" s="5" t="s">
        <v>60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60</v>
      </c>
      <c r="D36" s="18">
        <v>60000</v>
      </c>
      <c r="E36" s="5">
        <v>296.8</v>
      </c>
      <c r="F36" s="17">
        <f>E36*D36</f>
        <v>17808000</v>
      </c>
      <c r="G36" s="5">
        <f>E36+'4-2024'!G36</f>
        <v>1484</v>
      </c>
      <c r="H36" s="7">
        <f>G36*D36</f>
        <v>89040000</v>
      </c>
    </row>
    <row r="37" spans="1:10" ht="15">
      <c r="A37" s="8" t="s">
        <v>24</v>
      </c>
      <c r="B37" s="9" t="s">
        <v>0</v>
      </c>
      <c r="C37" s="8" t="s">
        <v>78</v>
      </c>
      <c r="D37" s="10"/>
      <c r="E37" s="8"/>
      <c r="F37" s="21">
        <f>SUM(F33:F36)</f>
        <v>17808000</v>
      </c>
      <c r="G37" s="11"/>
      <c r="H37" s="10">
        <f>SUM(H33:H36)</f>
        <v>89040000</v>
      </c>
    </row>
    <row r="38" spans="1:10">
      <c r="A38" s="5"/>
      <c r="B38" s="12" t="s">
        <v>61</v>
      </c>
      <c r="C38" s="5" t="s">
        <v>62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63</v>
      </c>
      <c r="C39" s="5" t="s">
        <v>62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64</v>
      </c>
      <c r="C40" s="5" t="s">
        <v>62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65</v>
      </c>
      <c r="C41" s="5" t="s">
        <v>62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62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45</v>
      </c>
      <c r="C43" s="8" t="s">
        <v>78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78</v>
      </c>
      <c r="D44" s="21"/>
      <c r="E44" s="8"/>
      <c r="F44" s="21">
        <f>SUM(F19+F32+F37+F43)</f>
        <v>17808000</v>
      </c>
      <c r="G44" s="11"/>
      <c r="H44" s="10">
        <f>SUM(H19+H32+H37+H43)</f>
        <v>89540000</v>
      </c>
      <c r="J44" s="31"/>
    </row>
    <row r="45" spans="1:10">
      <c r="A45" s="5"/>
      <c r="B45" s="6" t="s">
        <v>87</v>
      </c>
      <c r="C45" s="5" t="s">
        <v>53</v>
      </c>
      <c r="D45" s="17"/>
      <c r="E45" s="5"/>
      <c r="F45" s="17"/>
      <c r="G45" s="5"/>
      <c r="H45" s="7"/>
      <c r="J45" s="31"/>
    </row>
    <row r="46" spans="1:10">
      <c r="A46" s="5"/>
      <c r="B46" s="12" t="s">
        <v>12</v>
      </c>
      <c r="C46" s="5" t="s">
        <v>53</v>
      </c>
      <c r="D46" s="17"/>
      <c r="E46" s="5"/>
      <c r="F46" s="17"/>
      <c r="G46" s="5"/>
      <c r="H46" s="7"/>
    </row>
    <row r="47" spans="1:10">
      <c r="A47" s="5"/>
      <c r="B47" s="6" t="s">
        <v>48</v>
      </c>
      <c r="C47" s="5" t="s">
        <v>53</v>
      </c>
      <c r="D47" s="17"/>
      <c r="E47" s="5"/>
      <c r="F47" s="17"/>
      <c r="G47" s="5"/>
      <c r="H47" s="7"/>
    </row>
    <row r="48" spans="1:10">
      <c r="A48" s="5"/>
      <c r="B48" s="6" t="s">
        <v>13</v>
      </c>
      <c r="C48" s="5" t="s">
        <v>55</v>
      </c>
      <c r="D48" s="17"/>
      <c r="E48" s="5"/>
      <c r="F48" s="17"/>
      <c r="G48" s="5"/>
      <c r="H48" s="7"/>
    </row>
    <row r="49" spans="1:10">
      <c r="A49" s="5"/>
      <c r="B49" s="6" t="s">
        <v>66</v>
      </c>
      <c r="C49" s="5" t="s">
        <v>53</v>
      </c>
      <c r="D49" s="17"/>
      <c r="E49" s="5"/>
      <c r="F49" s="17"/>
      <c r="G49" s="5"/>
      <c r="H49" s="7"/>
    </row>
    <row r="50" spans="1:10">
      <c r="A50" s="5"/>
      <c r="B50" s="6" t="s">
        <v>67</v>
      </c>
      <c r="C50" s="5" t="s">
        <v>53</v>
      </c>
      <c r="D50" s="17"/>
      <c r="E50" s="5"/>
      <c r="F50" s="17"/>
      <c r="G50" s="5"/>
      <c r="H50" s="7"/>
    </row>
    <row r="51" spans="1:10">
      <c r="A51" s="5"/>
      <c r="B51" s="6" t="s">
        <v>68</v>
      </c>
      <c r="C51" s="5" t="s">
        <v>53</v>
      </c>
      <c r="D51" s="17"/>
      <c r="E51" s="5"/>
      <c r="F51" s="17"/>
      <c r="G51" s="5"/>
      <c r="H51" s="7"/>
    </row>
    <row r="52" spans="1:10" ht="14.25" customHeight="1">
      <c r="A52" s="8" t="s">
        <v>27</v>
      </c>
      <c r="B52" s="16" t="s">
        <v>46</v>
      </c>
      <c r="C52" s="8" t="s">
        <v>78</v>
      </c>
      <c r="D52" s="21"/>
      <c r="E52" s="8"/>
      <c r="F52" s="21"/>
      <c r="G52" s="11"/>
      <c r="H52" s="10"/>
      <c r="J52" s="31"/>
    </row>
    <row r="53" spans="1:10">
      <c r="A53" s="5"/>
      <c r="B53" s="6" t="s">
        <v>14</v>
      </c>
      <c r="C53" s="5" t="s">
        <v>69</v>
      </c>
      <c r="D53" s="17">
        <v>800000</v>
      </c>
      <c r="E53" s="5">
        <v>1</v>
      </c>
      <c r="F53" s="17">
        <f>E53*D53</f>
        <v>800000</v>
      </c>
      <c r="G53" s="5">
        <f>E53+'4-2024'!G53</f>
        <v>5</v>
      </c>
      <c r="H53" s="7">
        <f>G53*D53</f>
        <v>4000000</v>
      </c>
    </row>
    <row r="54" spans="1:10" ht="15">
      <c r="A54" s="8" t="s">
        <v>29</v>
      </c>
      <c r="B54" s="9" t="s">
        <v>47</v>
      </c>
      <c r="C54" s="8" t="s">
        <v>78</v>
      </c>
      <c r="D54" s="21"/>
      <c r="E54" s="8"/>
      <c r="F54" s="21">
        <f>SUM(F53:F53)</f>
        <v>800000</v>
      </c>
      <c r="G54" s="11"/>
      <c r="H54" s="10">
        <f>SUM(H53:H53)</f>
        <v>4000000</v>
      </c>
    </row>
    <row r="55" spans="1:10" ht="15">
      <c r="A55" s="8" t="s">
        <v>30</v>
      </c>
      <c r="B55" s="8" t="s">
        <v>34</v>
      </c>
      <c r="C55" s="8" t="s">
        <v>78</v>
      </c>
      <c r="D55" s="21"/>
      <c r="E55" s="8"/>
      <c r="F55" s="21">
        <f>SUM(F52,F54)</f>
        <v>800000</v>
      </c>
      <c r="G55" s="11"/>
      <c r="H55" s="10">
        <f>SUM(H52,H54)</f>
        <v>4000000</v>
      </c>
    </row>
    <row r="56" spans="1:10" ht="15">
      <c r="A56" s="8" t="s">
        <v>31</v>
      </c>
      <c r="B56" s="8" t="s">
        <v>70</v>
      </c>
      <c r="C56" s="8" t="s">
        <v>78</v>
      </c>
      <c r="D56" s="21"/>
      <c r="E56" s="8"/>
      <c r="F56" s="21">
        <f>SUM(F44,F55)</f>
        <v>18608000</v>
      </c>
      <c r="G56" s="11"/>
      <c r="H56" s="10">
        <f>SUM(H44,H55)</f>
        <v>93540000</v>
      </c>
    </row>
    <row r="57" spans="1:10" ht="15">
      <c r="A57" s="8" t="s">
        <v>32</v>
      </c>
      <c r="B57" s="11" t="s">
        <v>15</v>
      </c>
      <c r="C57" s="8" t="s">
        <v>78</v>
      </c>
      <c r="D57" s="21"/>
      <c r="E57" s="8"/>
      <c r="F57" s="21">
        <f>F56*0.1</f>
        <v>1860800</v>
      </c>
      <c r="G57" s="11"/>
      <c r="H57" s="10">
        <f>H56*0.1</f>
        <v>9354000</v>
      </c>
    </row>
    <row r="58" spans="1:10" ht="15">
      <c r="A58" s="8" t="s">
        <v>33</v>
      </c>
      <c r="B58" s="8" t="s">
        <v>35</v>
      </c>
      <c r="C58" s="8" t="s">
        <v>78</v>
      </c>
      <c r="D58" s="21"/>
      <c r="E58" s="8"/>
      <c r="F58" s="21">
        <f>SUM(F56:F57)</f>
        <v>20468800</v>
      </c>
      <c r="G58" s="11"/>
      <c r="H58" s="10">
        <f>SUM(H56:H57)</f>
        <v>102894000</v>
      </c>
      <c r="I58" s="31"/>
      <c r="J58" s="31"/>
    </row>
    <row r="59" spans="1:10" ht="15">
      <c r="A59" s="26"/>
      <c r="B59" s="27"/>
      <c r="C59" s="26"/>
      <c r="D59" s="28"/>
      <c r="E59" s="26"/>
      <c r="F59" s="28"/>
      <c r="G59" s="29"/>
      <c r="H59" s="30"/>
    </row>
    <row r="60" spans="1:10" ht="18" customHeight="1">
      <c r="B60" s="2" t="s">
        <v>5</v>
      </c>
    </row>
    <row r="61" spans="1:10" ht="21" customHeight="1">
      <c r="B61" s="23" t="s">
        <v>71</v>
      </c>
      <c r="E61" s="24" t="s">
        <v>73</v>
      </c>
      <c r="F61" s="32" t="s">
        <v>72</v>
      </c>
      <c r="G61" s="32"/>
    </row>
    <row r="62" spans="1:10" ht="21" customHeight="1">
      <c r="B62" s="25" t="s">
        <v>77</v>
      </c>
      <c r="E62" s="24" t="s">
        <v>73</v>
      </c>
      <c r="F62" s="32" t="s">
        <v>75</v>
      </c>
      <c r="G62" s="32"/>
    </row>
    <row r="63" spans="1:10" ht="21" customHeight="1">
      <c r="B63" s="23" t="s">
        <v>76</v>
      </c>
      <c r="E63" s="24" t="s">
        <v>73</v>
      </c>
      <c r="F63" s="32" t="s">
        <v>74</v>
      </c>
      <c r="G63" s="32"/>
    </row>
    <row r="64" spans="1:10" ht="18" customHeight="1">
      <c r="B64" s="2" t="s">
        <v>1</v>
      </c>
      <c r="F64" s="23"/>
      <c r="G64" s="23"/>
    </row>
    <row r="65" spans="2:7" ht="21" customHeight="1">
      <c r="B65" t="s">
        <v>93</v>
      </c>
      <c r="E65" s="24" t="s">
        <v>73</v>
      </c>
      <c r="F65" s="32" t="s">
        <v>94</v>
      </c>
      <c r="G65" s="32"/>
    </row>
    <row r="66" spans="2:7" ht="18" customHeight="1">
      <c r="B66" s="2" t="s">
        <v>2</v>
      </c>
      <c r="F66" s="23"/>
      <c r="G66" s="23"/>
    </row>
    <row r="67" spans="2:7" ht="21" customHeight="1">
      <c r="B67" t="s">
        <v>40</v>
      </c>
      <c r="E67" s="24" t="s">
        <v>73</v>
      </c>
      <c r="F67" s="32" t="s">
        <v>79</v>
      </c>
      <c r="G67" s="32"/>
    </row>
    <row r="68" spans="2:7" ht="21" customHeight="1">
      <c r="B68" t="s">
        <v>96</v>
      </c>
      <c r="E68" s="24" t="s">
        <v>73</v>
      </c>
      <c r="F68" s="23" t="s">
        <v>95</v>
      </c>
      <c r="G68" s="23"/>
    </row>
  </sheetData>
  <mergeCells count="18">
    <mergeCell ref="F61:G61"/>
    <mergeCell ref="F62:G62"/>
    <mergeCell ref="F63:G63"/>
    <mergeCell ref="F65:G65"/>
    <mergeCell ref="F67:G67"/>
    <mergeCell ref="A12:H12"/>
    <mergeCell ref="A14:A15"/>
    <mergeCell ref="B14:B15"/>
    <mergeCell ref="C14:C15"/>
    <mergeCell ref="D14:D15"/>
    <mergeCell ref="E14:F14"/>
    <mergeCell ref="G14:H14"/>
    <mergeCell ref="A2:H2"/>
    <mergeCell ref="A3:H3"/>
    <mergeCell ref="A4:H4"/>
    <mergeCell ref="B6:H6"/>
    <mergeCell ref="B7:H7"/>
    <mergeCell ref="A10:H10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1-2024</vt:lpstr>
      <vt:lpstr>2-2024</vt:lpstr>
      <vt:lpstr>3-2024</vt:lpstr>
      <vt:lpstr>4-2024</vt:lpstr>
      <vt:lpstr>5-2024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2024-05-22T11:35:21Z</cp:lastPrinted>
  <dcterms:created xsi:type="dcterms:W3CDTF">2014-01-15T06:30:10Z</dcterms:created>
  <dcterms:modified xsi:type="dcterms:W3CDTF">2024-05-22T11:38:24Z</dcterms:modified>
</cp:coreProperties>
</file>