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H69" i="1" s="1"/>
  <c r="F69" i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G63" i="1"/>
  <c r="H63" i="1" s="1"/>
  <c r="F63" i="1"/>
  <c r="G62" i="1"/>
  <c r="H62" i="1" s="1"/>
  <c r="F62" i="1"/>
  <c r="G61" i="1"/>
  <c r="H61" i="1" s="1"/>
  <c r="H64" i="1" s="1"/>
  <c r="F61" i="1"/>
  <c r="F64" i="1" s="1"/>
  <c r="G58" i="1"/>
  <c r="H58" i="1" s="1"/>
  <c r="F58" i="1"/>
  <c r="G57" i="1"/>
  <c r="H57" i="1" s="1"/>
  <c r="H59" i="1" s="1"/>
  <c r="F57" i="1"/>
  <c r="F59" i="1" s="1"/>
  <c r="G55" i="1"/>
  <c r="H55" i="1" s="1"/>
  <c r="F55" i="1"/>
  <c r="F56" i="1" s="1"/>
  <c r="G54" i="1"/>
  <c r="H54" i="1" s="1"/>
  <c r="F54" i="1"/>
  <c r="G53" i="1"/>
  <c r="H53" i="1" s="1"/>
  <c r="F53" i="1"/>
  <c r="G51" i="1"/>
  <c r="H51" i="1" s="1"/>
  <c r="F51" i="1"/>
  <c r="G50" i="1"/>
  <c r="H50" i="1" s="1"/>
  <c r="F50" i="1"/>
  <c r="H49" i="1"/>
  <c r="G49" i="1"/>
  <c r="F49" i="1"/>
  <c r="G48" i="1"/>
  <c r="H48" i="1" s="1"/>
  <c r="F48" i="1"/>
  <c r="F52" i="1" s="1"/>
  <c r="G46" i="1"/>
  <c r="H46" i="1" s="1"/>
  <c r="F46" i="1"/>
  <c r="G45" i="1"/>
  <c r="H45" i="1" s="1"/>
  <c r="F45" i="1"/>
  <c r="H44" i="1"/>
  <c r="G44" i="1"/>
  <c r="F44" i="1"/>
  <c r="G43" i="1"/>
  <c r="H43" i="1" s="1"/>
  <c r="F43" i="1"/>
  <c r="F47" i="1" s="1"/>
  <c r="H41" i="1"/>
  <c r="G41" i="1"/>
  <c r="F41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3" i="1"/>
  <c r="H33" i="1" s="1"/>
  <c r="F33" i="1"/>
  <c r="G32" i="1"/>
  <c r="H32" i="1" s="1"/>
  <c r="F32" i="1"/>
  <c r="G31" i="1"/>
  <c r="H31" i="1" s="1"/>
  <c r="F31" i="1"/>
  <c r="H30" i="1"/>
  <c r="G30" i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F34" i="1" s="1"/>
  <c r="G25" i="1"/>
  <c r="H25" i="1" s="1"/>
  <c r="F25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F19" i="1"/>
  <c r="G18" i="1"/>
  <c r="H18" i="1" s="1"/>
  <c r="F18" i="1"/>
  <c r="G17" i="1"/>
  <c r="H17" i="1" s="1"/>
  <c r="H19" i="1" s="1"/>
  <c r="F17" i="1"/>
  <c r="F70" i="1" l="1"/>
  <c r="F71" i="1"/>
  <c r="F42" i="1"/>
  <c r="H24" i="1"/>
  <c r="F24" i="1"/>
  <c r="H47" i="1"/>
  <c r="H52" i="1"/>
  <c r="H34" i="1"/>
  <c r="H42" i="1"/>
  <c r="H56" i="1"/>
  <c r="F60" i="1"/>
  <c r="F72" i="1" s="1"/>
  <c r="H70" i="1"/>
  <c r="H71" i="1" s="1"/>
  <c r="H60" i="1" l="1"/>
  <c r="H72" i="1" s="1"/>
  <c r="H73" i="1" s="1"/>
  <c r="H74" i="1" s="1"/>
  <c r="F73" i="1"/>
  <c r="F74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<sst xmlns="http://schemas.openxmlformats.org/spreadsheetml/2006/main" count="132" uniqueCount="93">
  <si>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</si>
  <si>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</si>
  <si>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</si>
  <si>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</si>
  <si>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</si>
  <si>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04 дугаар сарын 01-нээс 04 дугаар сарын 30-ны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</si>
  <si>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</si>
  <si>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</si>
  <si>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</si>
  <si>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</si>
  <si>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</si>
  <si>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</si>
  <si>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</si>
  <si>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</si>
  <si>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</si>
  <si>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</si>
  <si>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</si>
  <si>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</si>
  <si>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</si>
  <si>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</si>
  <si>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</si>
  <si>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</si>
  <si>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</si>
  <si>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</si>
  <si>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</si>
  <si>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</si>
  <si>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</si>
  <si>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</si>
  <si>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</si>
  <si>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</si>
  <si>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</si>
  <si>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</si>
  <si>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</si>
  <si>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</si>
  <si>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</si>
  <si>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</si>
  <si>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</si>
  <si>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</si>
  <si>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</si>
  <si>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</si>
  <si>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</si>
  <si>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</si>
  <si>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</si>
  <si>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</si>
  <si>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</si>
  <si>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</si>
  <si>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</si>
  <si>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</si>
  <si>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</si>
  <si>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</si>
  <si>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</si>
  <si>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</si>
  <si>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</si>
  <si>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</si>
  <si>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</si>
  <si>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</si>
  <si>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</si>
  <si>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</si>
  <si>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</si>
  <si>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</si>
  <si>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</si>
  <si>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</si>
  <si>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</si>
  <si>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</si>
  <si>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</si>
  <si>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</si>
  <si>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</si>
  <si>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</si>
  <si>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</si>
  <si>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</si>
  <si>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</si>
  <si>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</si>
  <si>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</si>
  <si>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</si>
  <si>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</si>
  <si>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</si>
  <si>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</si>
  <si>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</si>
  <si>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</si>
  <si>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</si>
  <si>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</si>
  <si>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</si>
  <si>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</si>
  <si>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</si>
  <si>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</si>
  <si>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</si>
  <si>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</si>
  <si>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</si>
  <si>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</si>
  <si>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</si>
  <si>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</si>
  <si>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</si>
  <si>
    <t>Үндэсний геологийн албаны Геологийн баримтын төв архивын дарга                                                                         / В.Энхтүвшин/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</si>
</sst>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3" fillId="2" borderId="0" xfId="0" applyNumberFormat="1" applyFont="1" applyFill="1"/>
    <xf numFmtId="0" fontId="2" fillId="0" borderId="0" xfId="0" applyFont="1" applyAlignment="1">
      <alignment horizontal="center"/>
    </xf>
    <xf numFmtId="164" fontId="2" fillId="2" borderId="0" xfId="0" applyNumberFormat="1" applyFont="1" applyFill="1"/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-&#1063;&#1044;&#1057;-&#1054;&#1076;&#1085;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/>
      <sheetData sheetId="1">
        <row r="13">
          <cell r="E13">
            <v>30</v>
          </cell>
        </row>
        <row r="14">
          <cell r="E14">
            <v>35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66</v>
          </cell>
        </row>
        <row r="22">
          <cell r="E22">
            <v>66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46</v>
          </cell>
        </row>
        <row r="26">
          <cell r="E26">
            <v>61</v>
          </cell>
        </row>
        <row r="27">
          <cell r="E27">
            <v>10</v>
          </cell>
        </row>
        <row r="28">
          <cell r="E28">
            <v>21</v>
          </cell>
        </row>
        <row r="29">
          <cell r="E29">
            <v>8</v>
          </cell>
        </row>
        <row r="31">
          <cell r="E31">
            <v>7</v>
          </cell>
        </row>
        <row r="32">
          <cell r="E32">
            <v>4</v>
          </cell>
        </row>
        <row r="33">
          <cell r="E33">
            <v>3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13</v>
          </cell>
        </row>
        <row r="42">
          <cell r="E42">
            <v>4</v>
          </cell>
        </row>
        <row r="44">
          <cell r="E44">
            <v>0</v>
          </cell>
        </row>
        <row r="45">
          <cell r="E45">
            <v>5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2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60</v>
          </cell>
        </row>
        <row r="26">
          <cell r="E26">
            <v>60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40</v>
          </cell>
        </row>
        <row r="30">
          <cell r="E30">
            <v>100</v>
          </cell>
        </row>
        <row r="31">
          <cell r="E31">
            <v>10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96</v>
          </cell>
        </row>
        <row r="26">
          <cell r="E26">
            <v>55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66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50">
          <cell r="E50">
            <v>10</v>
          </cell>
        </row>
        <row r="62">
          <cell r="E62">
            <v>0</v>
          </cell>
        </row>
        <row r="63">
          <cell r="E63">
            <v>1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-19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60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21</v>
          </cell>
        </row>
        <row r="33">
          <cell r="E33">
            <v>8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4</v>
          </cell>
        </row>
        <row r="38">
          <cell r="E38">
            <v>5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0</v>
          </cell>
        </row>
        <row r="45">
          <cell r="E45">
            <v>10</v>
          </cell>
        </row>
        <row r="46">
          <cell r="E46">
            <v>10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A65" sqref="A65:XFD69"/>
    </sheetView>
  </sheetViews>
  <sheetFormatPr defaultRowHeight="15" x14ac:dyDescent="0.2"/>
  <cols>
    <col min="1" max="1" width="5.75" style="39" customWidth="1"/>
    <col min="2" max="2" width="77.75" style="43" customWidth="1"/>
    <col min="3" max="3" width="12.5" style="41" bestFit="1" customWidth="1"/>
    <col min="4" max="4" width="13.25" style="41" customWidth="1"/>
    <col min="5" max="5" width="5.75" style="44" customWidth="1"/>
    <col min="6" max="6" width="16.75" style="42" customWidth="1"/>
    <col min="7" max="7" width="8.875" style="41" customWidth="1"/>
    <col min="8" max="8" width="17.375" style="42" customWidth="1"/>
    <col min="9" max="9" width="12.375" style="41" bestFit="1" customWidth="1"/>
    <col min="10" max="10" width="13.625" style="41" bestFit="1" customWidth="1"/>
    <col min="11" max="16384" width="9" style="41"/>
  </cols>
  <sheetData>
    <row r="1" spans="1:8" s="1" customFormat="1" x14ac:dyDescent="0.2">
      <c r="A1" s="49" t="s">
        <v>0</v>
      </c>
      <c r="B1" s="49"/>
      <c r="C1" s="49"/>
      <c r="D1" s="49"/>
      <c r="E1" s="49"/>
      <c r="F1" s="49"/>
      <c r="G1" s="49"/>
      <c r="H1" s="49"/>
    </row>
    <row r="2" spans="1:8" s="1" customFormat="1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s="1" customFormat="1" x14ac:dyDescent="0.2">
      <c r="A3" s="49" t="s">
        <v>2</v>
      </c>
      <c r="B3" s="49"/>
      <c r="C3" s="49"/>
      <c r="D3" s="49"/>
      <c r="E3" s="49"/>
      <c r="F3" s="49"/>
      <c r="G3" s="49"/>
      <c r="H3" s="49"/>
    </row>
    <row r="4" spans="1:8" s="1" customFormat="1" x14ac:dyDescent="0.2">
      <c r="A4" s="2"/>
      <c r="B4" s="2"/>
      <c r="C4" s="2"/>
      <c r="D4" s="2"/>
      <c r="E4" s="2"/>
      <c r="F4" s="2"/>
      <c r="G4" s="2"/>
      <c r="H4" s="2"/>
    </row>
    <row r="5" spans="1:8" s="1" customFormat="1" x14ac:dyDescent="0.2">
      <c r="A5" s="3"/>
      <c r="B5" s="4"/>
      <c r="E5" s="5"/>
      <c r="F5" s="6"/>
      <c r="H5" s="6"/>
    </row>
    <row r="6" spans="1:8" s="1" customFormat="1" ht="15.75" x14ac:dyDescent="0.25">
      <c r="A6" s="3"/>
      <c r="B6" s="54" t="s">
        <v>3</v>
      </c>
      <c r="C6" s="54"/>
      <c r="D6" s="54"/>
      <c r="E6" s="54"/>
      <c r="F6" s="54"/>
      <c r="G6" s="54"/>
      <c r="H6" s="54"/>
    </row>
    <row r="7" spans="1:8" s="1" customFormat="1" ht="15.75" x14ac:dyDescent="0.25">
      <c r="A7" s="3"/>
      <c r="B7" s="7"/>
      <c r="C7" s="8"/>
      <c r="D7" s="8"/>
      <c r="E7" s="9"/>
      <c r="F7" s="10"/>
      <c r="H7" s="6"/>
    </row>
    <row r="8" spans="1:8" s="1" customFormat="1" ht="15.75" x14ac:dyDescent="0.25">
      <c r="A8" s="3"/>
      <c r="B8" s="54" t="s">
        <v>4</v>
      </c>
      <c r="C8" s="54"/>
      <c r="D8" s="54"/>
      <c r="E8" s="54"/>
      <c r="F8" s="54"/>
      <c r="G8" s="54"/>
      <c r="H8" s="54"/>
    </row>
    <row r="9" spans="1:8" s="1" customFormat="1" ht="15.75" x14ac:dyDescent="0.25">
      <c r="A9" s="3"/>
      <c r="B9" s="11"/>
      <c r="C9" s="11"/>
      <c r="D9" s="11"/>
      <c r="E9" s="11"/>
      <c r="F9" s="11"/>
      <c r="G9" s="11"/>
      <c r="H9" s="11"/>
    </row>
    <row r="10" spans="1:8" s="1" customFormat="1" ht="15.75" x14ac:dyDescent="0.25">
      <c r="A10" s="3"/>
      <c r="B10" s="12"/>
      <c r="C10" s="11"/>
      <c r="D10" s="11"/>
      <c r="E10" s="9"/>
      <c r="F10" s="10"/>
      <c r="H10" s="6"/>
    </row>
    <row r="11" spans="1:8" s="1" customFormat="1" x14ac:dyDescent="0.2">
      <c r="A11" s="49" t="s">
        <v>5</v>
      </c>
      <c r="B11" s="49"/>
      <c r="C11" s="49"/>
      <c r="D11" s="49"/>
      <c r="E11" s="49"/>
      <c r="F11" s="49"/>
      <c r="G11" s="49"/>
      <c r="H11" s="49"/>
    </row>
    <row r="12" spans="1:8" s="1" customFormat="1" x14ac:dyDescent="0.2">
      <c r="A12" s="2"/>
      <c r="B12" s="13"/>
      <c r="C12" s="2"/>
      <c r="D12" s="2"/>
      <c r="E12" s="5"/>
      <c r="F12" s="6"/>
      <c r="G12" s="2"/>
      <c r="H12" s="6"/>
    </row>
    <row r="13" spans="1:8" s="1" customFormat="1" x14ac:dyDescent="0.2">
      <c r="A13" s="49" t="s">
        <v>6</v>
      </c>
      <c r="B13" s="49"/>
      <c r="C13" s="49"/>
      <c r="D13" s="49"/>
      <c r="E13" s="49"/>
      <c r="F13" s="49"/>
      <c r="G13" s="49"/>
      <c r="H13" s="49"/>
    </row>
    <row r="14" spans="1:8" s="1" customFormat="1" ht="15" customHeight="1" x14ac:dyDescent="0.2">
      <c r="A14" s="50" t="s">
        <v>7</v>
      </c>
      <c r="B14" s="51" t="s">
        <v>8</v>
      </c>
      <c r="C14" s="52" t="s">
        <v>9</v>
      </c>
      <c r="D14" s="52" t="s">
        <v>10</v>
      </c>
      <c r="E14" s="51" t="s">
        <v>11</v>
      </c>
      <c r="F14" s="51"/>
      <c r="G14" s="51" t="s">
        <v>12</v>
      </c>
      <c r="H14" s="51"/>
    </row>
    <row r="15" spans="1:8" s="1" customFormat="1" x14ac:dyDescent="0.2">
      <c r="A15" s="50"/>
      <c r="B15" s="51"/>
      <c r="C15" s="53"/>
      <c r="D15" s="53"/>
      <c r="E15" s="14" t="s">
        <v>13</v>
      </c>
      <c r="F15" s="14" t="s">
        <v>14</v>
      </c>
      <c r="G15" s="15" t="s">
        <v>13</v>
      </c>
      <c r="H15" s="14" t="s">
        <v>14</v>
      </c>
    </row>
    <row r="16" spans="1:8" s="1" customFormat="1" x14ac:dyDescent="0.2">
      <c r="A16" s="15">
        <v>0</v>
      </c>
      <c r="B16" s="16">
        <v>1</v>
      </c>
      <c r="C16" s="16">
        <v>2</v>
      </c>
      <c r="D16" s="16">
        <v>3</v>
      </c>
      <c r="E16" s="14">
        <v>4</v>
      </c>
      <c r="F16" s="14">
        <v>5</v>
      </c>
      <c r="G16" s="15">
        <v>6</v>
      </c>
      <c r="H16" s="14">
        <v>7</v>
      </c>
    </row>
    <row r="17" spans="1:8" s="1" customFormat="1" x14ac:dyDescent="0.2">
      <c r="A17" s="17">
        <v>1</v>
      </c>
      <c r="B17" s="18" t="s">
        <v>15</v>
      </c>
      <c r="C17" s="17" t="s">
        <v>16</v>
      </c>
      <c r="D17" s="19">
        <v>55000</v>
      </c>
      <c r="E17" s="20">
        <v>0</v>
      </c>
      <c r="F17" s="21">
        <f>D17*E17</f>
        <v>0</v>
      </c>
      <c r="G17" s="19">
        <f>'[1]1сар'!E13+'[1]2сар'!E17+'[1]3сар'!E17+'[1]04сар'!E17+'[1]05 сар'!E17</f>
        <v>30</v>
      </c>
      <c r="H17" s="21">
        <f>G17*D17</f>
        <v>1650000</v>
      </c>
    </row>
    <row r="18" spans="1:8" s="1" customFormat="1" ht="30" x14ac:dyDescent="0.2">
      <c r="A18" s="17">
        <v>2</v>
      </c>
      <c r="B18" s="18" t="s">
        <v>17</v>
      </c>
      <c r="C18" s="17" t="s">
        <v>16</v>
      </c>
      <c r="D18" s="19">
        <v>55000</v>
      </c>
      <c r="E18" s="20">
        <v>0</v>
      </c>
      <c r="F18" s="21">
        <f t="shared" ref="F18:F23" si="0">D18*E18</f>
        <v>0</v>
      </c>
      <c r="G18" s="19">
        <f>'[1]1сар'!E14+'[1]2сар'!E18+'[1]3сар'!E18+'[1]04сар'!E18+'[1]05 сар'!E18</f>
        <v>35</v>
      </c>
      <c r="H18" s="21">
        <f t="shared" ref="H18:H69" si="1">G18*D18</f>
        <v>1925000</v>
      </c>
    </row>
    <row r="19" spans="1:8" s="8" customFormat="1" ht="15.75" x14ac:dyDescent="0.25">
      <c r="A19" s="48" t="s">
        <v>18</v>
      </c>
      <c r="B19" s="48"/>
      <c r="C19" s="22"/>
      <c r="D19" s="22"/>
      <c r="E19" s="23"/>
      <c r="F19" s="24">
        <f t="shared" si="0"/>
        <v>0</v>
      </c>
      <c r="G19" s="31"/>
      <c r="H19" s="24">
        <f>SUM(H17:H18)</f>
        <v>3575000</v>
      </c>
    </row>
    <row r="20" spans="1:8" s="1" customFormat="1" hidden="1" x14ac:dyDescent="0.2">
      <c r="A20" s="17">
        <v>3</v>
      </c>
      <c r="B20" s="18" t="s">
        <v>19</v>
      </c>
      <c r="C20" s="17" t="s">
        <v>16</v>
      </c>
      <c r="D20" s="19">
        <v>50000</v>
      </c>
      <c r="E20" s="20">
        <v>0</v>
      </c>
      <c r="F20" s="21">
        <f t="shared" si="0"/>
        <v>0</v>
      </c>
      <c r="G20" s="19">
        <f>'[1]1сар'!E16+'[1]2сар'!E20+'[1]3сар'!E20+'[1]04сар'!E20+'[1]05 сар'!E20</f>
        <v>0</v>
      </c>
      <c r="H20" s="21">
        <f t="shared" si="1"/>
        <v>0</v>
      </c>
    </row>
    <row r="21" spans="1:8" s="1" customFormat="1" hidden="1" x14ac:dyDescent="0.2">
      <c r="A21" s="17">
        <v>4</v>
      </c>
      <c r="B21" s="18" t="s">
        <v>20</v>
      </c>
      <c r="C21" s="17" t="s">
        <v>16</v>
      </c>
      <c r="D21" s="19">
        <v>50000</v>
      </c>
      <c r="E21" s="20">
        <v>0</v>
      </c>
      <c r="F21" s="21">
        <f t="shared" si="0"/>
        <v>0</v>
      </c>
      <c r="G21" s="19">
        <f>'[1]1сар'!E17+'[1]2сар'!E21+'[1]3сар'!E21+'[1]04сар'!E21+'[1]05 сар'!E21</f>
        <v>0</v>
      </c>
      <c r="H21" s="21">
        <f t="shared" si="1"/>
        <v>0</v>
      </c>
    </row>
    <row r="22" spans="1:8" s="1" customFormat="1" ht="30" hidden="1" x14ac:dyDescent="0.2">
      <c r="A22" s="17">
        <v>5</v>
      </c>
      <c r="B22" s="18" t="s">
        <v>21</v>
      </c>
      <c r="C22" s="17" t="s">
        <v>16</v>
      </c>
      <c r="D22" s="25">
        <v>72000</v>
      </c>
      <c r="E22" s="20">
        <v>0</v>
      </c>
      <c r="F22" s="21">
        <f t="shared" si="0"/>
        <v>0</v>
      </c>
      <c r="G22" s="19">
        <f>'[1]1сар'!E18+'[1]2сар'!E22+'[1]3сар'!E22+'[1]04сар'!E22+'[1]05 сар'!E22</f>
        <v>0</v>
      </c>
      <c r="H22" s="21">
        <f t="shared" si="1"/>
        <v>0</v>
      </c>
    </row>
    <row r="23" spans="1:8" s="1" customFormat="1" hidden="1" x14ac:dyDescent="0.2">
      <c r="A23" s="17">
        <v>6</v>
      </c>
      <c r="B23" s="18" t="s">
        <v>22</v>
      </c>
      <c r="C23" s="17" t="s">
        <v>16</v>
      </c>
      <c r="D23" s="19">
        <v>72000</v>
      </c>
      <c r="E23" s="20">
        <v>0</v>
      </c>
      <c r="F23" s="21">
        <f t="shared" si="0"/>
        <v>0</v>
      </c>
      <c r="G23" s="19">
        <f>'[1]1сар'!E19+'[1]2сар'!E23+'[1]3сар'!E23+'[1]04сар'!E23+'[1]05 сар'!E23</f>
        <v>0</v>
      </c>
      <c r="H23" s="21">
        <f t="shared" si="1"/>
        <v>0</v>
      </c>
    </row>
    <row r="24" spans="1:8" s="8" customFormat="1" ht="15.75" customHeight="1" x14ac:dyDescent="0.25">
      <c r="A24" s="48" t="s">
        <v>23</v>
      </c>
      <c r="B24" s="48"/>
      <c r="C24" s="22"/>
      <c r="D24" s="22"/>
      <c r="E24" s="23"/>
      <c r="F24" s="24">
        <f>SUM(F17:F23)</f>
        <v>0</v>
      </c>
      <c r="G24" s="31"/>
      <c r="H24" s="24">
        <f>SUM(H20:H23)</f>
        <v>0</v>
      </c>
    </row>
    <row r="25" spans="1:8" s="1" customFormat="1" x14ac:dyDescent="0.2">
      <c r="A25" s="17">
        <v>7</v>
      </c>
      <c r="B25" s="18" t="s">
        <v>24</v>
      </c>
      <c r="C25" s="17" t="s">
        <v>16</v>
      </c>
      <c r="D25" s="19">
        <v>50000</v>
      </c>
      <c r="E25" s="20">
        <v>66</v>
      </c>
      <c r="F25" s="21">
        <f>E25*D25</f>
        <v>3300000</v>
      </c>
      <c r="G25" s="19">
        <f>'[1]1сар'!E21+'[1]2сар'!E25+'[1]3сар'!E25+'[1]04сар'!E25+'[1]05 сар'!E25</f>
        <v>354</v>
      </c>
      <c r="H25" s="21">
        <f t="shared" si="1"/>
        <v>17700000</v>
      </c>
    </row>
    <row r="26" spans="1:8" s="1" customFormat="1" x14ac:dyDescent="0.2">
      <c r="A26" s="17">
        <v>8</v>
      </c>
      <c r="B26" s="18" t="s">
        <v>25</v>
      </c>
      <c r="C26" s="17" t="s">
        <v>16</v>
      </c>
      <c r="D26" s="19">
        <v>50000</v>
      </c>
      <c r="E26" s="20">
        <v>-19</v>
      </c>
      <c r="F26" s="21">
        <f t="shared" ref="F26:F33" si="2">E26*D26</f>
        <v>-950000</v>
      </c>
      <c r="G26" s="19">
        <f>'[1]1сар'!E22+'[1]2сар'!E26+'[1]3сар'!E26+'[1]04сар'!E26+'[1]05 сар'!E26</f>
        <v>228</v>
      </c>
      <c r="H26" s="21">
        <f t="shared" si="1"/>
        <v>11400000</v>
      </c>
    </row>
    <row r="27" spans="1:8" s="1" customFormat="1" hidden="1" x14ac:dyDescent="0.2">
      <c r="A27" s="17">
        <v>9</v>
      </c>
      <c r="B27" s="18" t="s">
        <v>26</v>
      </c>
      <c r="C27" s="17" t="s">
        <v>16</v>
      </c>
      <c r="D27" s="19">
        <v>50000</v>
      </c>
      <c r="E27" s="20">
        <v>0</v>
      </c>
      <c r="F27" s="21">
        <f t="shared" si="2"/>
        <v>0</v>
      </c>
      <c r="G27" s="19">
        <f>'[1]1сар'!E23+'[1]2сар'!E27+'[1]3сар'!E27+'[1]04сар'!E27+'[1]05 сар'!E27</f>
        <v>0</v>
      </c>
      <c r="H27" s="21">
        <f t="shared" si="1"/>
        <v>0</v>
      </c>
    </row>
    <row r="28" spans="1:8" s="1" customFormat="1" x14ac:dyDescent="0.2">
      <c r="A28" s="17">
        <v>60</v>
      </c>
      <c r="B28" s="18" t="s">
        <v>27</v>
      </c>
      <c r="C28" s="17" t="s">
        <v>16</v>
      </c>
      <c r="D28" s="19">
        <v>50000</v>
      </c>
      <c r="E28" s="20">
        <v>10</v>
      </c>
      <c r="F28" s="21">
        <f t="shared" si="2"/>
        <v>500000</v>
      </c>
      <c r="G28" s="19">
        <f>'[1]1сар'!E24+'[1]2сар'!E28+'[1]3сар'!E28+'[1]04сар'!E28+'[1]05 сар'!E28</f>
        <v>50</v>
      </c>
      <c r="H28" s="21">
        <f t="shared" si="1"/>
        <v>2500000</v>
      </c>
    </row>
    <row r="29" spans="1:8" s="1" customFormat="1" x14ac:dyDescent="0.2">
      <c r="A29" s="17">
        <v>11</v>
      </c>
      <c r="B29" s="18" t="s">
        <v>28</v>
      </c>
      <c r="C29" s="17" t="s">
        <v>16</v>
      </c>
      <c r="D29" s="19">
        <v>55000</v>
      </c>
      <c r="E29" s="20">
        <v>60</v>
      </c>
      <c r="F29" s="21">
        <f t="shared" si="2"/>
        <v>3300000</v>
      </c>
      <c r="G29" s="19">
        <f>'[1]1сар'!E25+'[1]2сар'!E29+'[1]3сар'!E29+'[1]04сар'!E29+'[1]05 сар'!E29</f>
        <v>246</v>
      </c>
      <c r="H29" s="21">
        <f t="shared" si="1"/>
        <v>13530000</v>
      </c>
    </row>
    <row r="30" spans="1:8" s="1" customFormat="1" x14ac:dyDescent="0.2">
      <c r="A30" s="17">
        <v>12</v>
      </c>
      <c r="B30" s="18" t="s">
        <v>29</v>
      </c>
      <c r="C30" s="17" t="s">
        <v>16</v>
      </c>
      <c r="D30" s="17">
        <v>55000</v>
      </c>
      <c r="E30" s="20">
        <v>61</v>
      </c>
      <c r="F30" s="21">
        <f t="shared" si="2"/>
        <v>3355000</v>
      </c>
      <c r="G30" s="19">
        <f>'[1]1сар'!E26+'[1]2сар'!E30+'[1]3сар'!E30+'[1]04сар'!E30+'[1]05 сар'!E30</f>
        <v>344</v>
      </c>
      <c r="H30" s="21">
        <f t="shared" si="1"/>
        <v>18920000</v>
      </c>
    </row>
    <row r="31" spans="1:8" s="1" customFormat="1" x14ac:dyDescent="0.2">
      <c r="A31" s="17">
        <v>13</v>
      </c>
      <c r="B31" s="18" t="s">
        <v>30</v>
      </c>
      <c r="C31" s="17" t="s">
        <v>16</v>
      </c>
      <c r="D31" s="19">
        <v>50000</v>
      </c>
      <c r="E31" s="20">
        <v>10</v>
      </c>
      <c r="F31" s="21">
        <f t="shared" si="2"/>
        <v>500000</v>
      </c>
      <c r="G31" s="19">
        <f>'[1]1сар'!E27+'[1]2сар'!E31+'[1]3сар'!E31+'[1]04сар'!E31+'[1]05 сар'!E31</f>
        <v>50</v>
      </c>
      <c r="H31" s="21">
        <f t="shared" si="1"/>
        <v>2500000</v>
      </c>
    </row>
    <row r="32" spans="1:8" s="1" customFormat="1" x14ac:dyDescent="0.2">
      <c r="A32" s="17">
        <v>14</v>
      </c>
      <c r="B32" s="18" t="s">
        <v>31</v>
      </c>
      <c r="C32" s="17" t="s">
        <v>16</v>
      </c>
      <c r="D32" s="19">
        <v>72000</v>
      </c>
      <c r="E32" s="20">
        <v>21</v>
      </c>
      <c r="F32" s="21">
        <f t="shared" si="2"/>
        <v>1512000</v>
      </c>
      <c r="G32" s="19">
        <f>'[1]1сар'!E28+'[1]2сар'!E32+'[1]3сар'!E32+'[1]04сар'!E32+'[1]05 сар'!E32</f>
        <v>126</v>
      </c>
      <c r="H32" s="21">
        <f t="shared" si="1"/>
        <v>9072000</v>
      </c>
    </row>
    <row r="33" spans="1:8" s="1" customFormat="1" x14ac:dyDescent="0.2">
      <c r="A33" s="17">
        <v>15</v>
      </c>
      <c r="B33" s="18" t="s">
        <v>32</v>
      </c>
      <c r="C33" s="17" t="s">
        <v>16</v>
      </c>
      <c r="D33" s="19">
        <v>72000</v>
      </c>
      <c r="E33" s="20">
        <v>8</v>
      </c>
      <c r="F33" s="21">
        <f t="shared" si="2"/>
        <v>576000</v>
      </c>
      <c r="G33" s="19">
        <f>'[1]1сар'!E29+'[1]2сар'!E33+'[1]3сар'!E33+'[1]04сар'!E33+'[1]05 сар'!E33</f>
        <v>42</v>
      </c>
      <c r="H33" s="21">
        <f t="shared" si="1"/>
        <v>3024000</v>
      </c>
    </row>
    <row r="34" spans="1:8" s="8" customFormat="1" ht="15.75" customHeight="1" x14ac:dyDescent="0.25">
      <c r="A34" s="48" t="s">
        <v>33</v>
      </c>
      <c r="B34" s="48"/>
      <c r="C34" s="22"/>
      <c r="D34" s="22"/>
      <c r="E34" s="23"/>
      <c r="F34" s="24">
        <f>SUM(F25:F33)</f>
        <v>12093000</v>
      </c>
      <c r="G34" s="31"/>
      <c r="H34" s="24">
        <f>SUM(H25:H33)</f>
        <v>78646000</v>
      </c>
    </row>
    <row r="35" spans="1:8" s="1" customFormat="1" x14ac:dyDescent="0.2">
      <c r="A35" s="17">
        <v>16</v>
      </c>
      <c r="B35" s="18" t="s">
        <v>34</v>
      </c>
      <c r="C35" s="17" t="s">
        <v>16</v>
      </c>
      <c r="D35" s="19">
        <v>50000</v>
      </c>
      <c r="E35" s="20">
        <v>5</v>
      </c>
      <c r="F35" s="21">
        <f>E35*D35</f>
        <v>250000</v>
      </c>
      <c r="G35" s="19">
        <f>'[1]1сар'!E31+'[1]2сар'!E35+'[1]3сар'!E35+'[1]04сар'!E35+'[1]05 сар'!E35</f>
        <v>52</v>
      </c>
      <c r="H35" s="21">
        <f t="shared" si="1"/>
        <v>2600000</v>
      </c>
    </row>
    <row r="36" spans="1:8" s="1" customFormat="1" x14ac:dyDescent="0.2">
      <c r="A36" s="17">
        <v>17</v>
      </c>
      <c r="B36" s="18" t="s">
        <v>35</v>
      </c>
      <c r="C36" s="17" t="s">
        <v>16</v>
      </c>
      <c r="D36" s="19">
        <v>50000</v>
      </c>
      <c r="E36" s="20">
        <v>5</v>
      </c>
      <c r="F36" s="21">
        <f t="shared" ref="F36:F41" si="3">E36*D36</f>
        <v>250000</v>
      </c>
      <c r="G36" s="19">
        <f>'[1]1сар'!E32+'[1]2сар'!E36+'[1]3сар'!E36+'[1]04сар'!E36+'[1]05 сар'!E36</f>
        <v>29</v>
      </c>
      <c r="H36" s="21">
        <f t="shared" si="1"/>
        <v>1450000</v>
      </c>
    </row>
    <row r="37" spans="1:8" s="1" customFormat="1" x14ac:dyDescent="0.2">
      <c r="A37" s="17">
        <v>18</v>
      </c>
      <c r="B37" s="18" t="s">
        <v>36</v>
      </c>
      <c r="C37" s="17" t="s">
        <v>16</v>
      </c>
      <c r="D37" s="19">
        <v>50000</v>
      </c>
      <c r="E37" s="20">
        <v>4</v>
      </c>
      <c r="F37" s="21">
        <f t="shared" si="3"/>
        <v>200000</v>
      </c>
      <c r="G37" s="19">
        <f>'[1]1сар'!E33+'[1]2сар'!E37+'[1]3сар'!E37+'[1]04сар'!E37+'[1]05 сар'!E37</f>
        <v>27</v>
      </c>
      <c r="H37" s="21">
        <f t="shared" si="1"/>
        <v>1350000</v>
      </c>
    </row>
    <row r="38" spans="1:8" s="1" customFormat="1" x14ac:dyDescent="0.2">
      <c r="A38" s="17">
        <v>19</v>
      </c>
      <c r="B38" s="18" t="s">
        <v>37</v>
      </c>
      <c r="C38" s="17" t="s">
        <v>16</v>
      </c>
      <c r="D38" s="19">
        <v>50000</v>
      </c>
      <c r="E38" s="20">
        <v>5</v>
      </c>
      <c r="F38" s="21">
        <f t="shared" si="3"/>
        <v>250000</v>
      </c>
      <c r="G38" s="19">
        <f>'[1]1сар'!E34+'[1]2сар'!E38+'[1]3сар'!E38+'[1]04сар'!E38+'[1]05 сар'!E38</f>
        <v>25</v>
      </c>
      <c r="H38" s="21">
        <f t="shared" si="1"/>
        <v>1250000</v>
      </c>
    </row>
    <row r="39" spans="1:8" s="1" customFormat="1" x14ac:dyDescent="0.2">
      <c r="A39" s="17">
        <v>20</v>
      </c>
      <c r="B39" s="18" t="s">
        <v>38</v>
      </c>
      <c r="C39" s="17" t="s">
        <v>16</v>
      </c>
      <c r="D39" s="19">
        <v>50000</v>
      </c>
      <c r="E39" s="20">
        <v>10</v>
      </c>
      <c r="F39" s="21">
        <f t="shared" si="3"/>
        <v>500000</v>
      </c>
      <c r="G39" s="19">
        <f>'[1]1сар'!E35+'[1]2сар'!E39+'[1]3сар'!E39+'[1]04сар'!E39+'[1]05 сар'!E39</f>
        <v>10</v>
      </c>
      <c r="H39" s="21">
        <f t="shared" si="1"/>
        <v>500000</v>
      </c>
    </row>
    <row r="40" spans="1:8" s="1" customFormat="1" x14ac:dyDescent="0.2">
      <c r="A40" s="17">
        <v>21</v>
      </c>
      <c r="B40" s="18" t="s">
        <v>39</v>
      </c>
      <c r="C40" s="17" t="s">
        <v>16</v>
      </c>
      <c r="D40" s="19">
        <v>50000</v>
      </c>
      <c r="E40" s="20">
        <v>10</v>
      </c>
      <c r="F40" s="21">
        <f t="shared" si="3"/>
        <v>500000</v>
      </c>
      <c r="G40" s="19">
        <f>'[1]1сар'!E36+'[1]2сар'!E40+'[1]3сар'!E40+'[1]04сар'!E40+'[1]05 сар'!E40</f>
        <v>10</v>
      </c>
      <c r="H40" s="21">
        <f t="shared" si="1"/>
        <v>500000</v>
      </c>
    </row>
    <row r="41" spans="1:8" s="1" customFormat="1" hidden="1" x14ac:dyDescent="0.2">
      <c r="A41" s="17">
        <v>22</v>
      </c>
      <c r="B41" s="18" t="s">
        <v>40</v>
      </c>
      <c r="C41" s="17" t="s">
        <v>16</v>
      </c>
      <c r="D41" s="19">
        <v>50000</v>
      </c>
      <c r="E41" s="20">
        <v>0</v>
      </c>
      <c r="F41" s="21">
        <f t="shared" si="3"/>
        <v>0</v>
      </c>
      <c r="G41" s="19">
        <f>'[1]1сар'!E37+'[1]2сар'!E41+'[1]3сар'!E41+'[1]04сар'!E41+'[1]05 сар'!E41</f>
        <v>0</v>
      </c>
      <c r="H41" s="21">
        <f t="shared" si="1"/>
        <v>0</v>
      </c>
    </row>
    <row r="42" spans="1:8" s="8" customFormat="1" ht="15.75" customHeight="1" x14ac:dyDescent="0.25">
      <c r="A42" s="48" t="s">
        <v>41</v>
      </c>
      <c r="B42" s="48"/>
      <c r="C42" s="22"/>
      <c r="D42" s="22"/>
      <c r="E42" s="23"/>
      <c r="F42" s="24">
        <f>SUM(F35:F41)</f>
        <v>1950000</v>
      </c>
      <c r="G42" s="31"/>
      <c r="H42" s="24">
        <f>SUM(H35:H41)</f>
        <v>7650000</v>
      </c>
    </row>
    <row r="43" spans="1:8" s="1" customFormat="1" ht="15.75" hidden="1" x14ac:dyDescent="0.2">
      <c r="A43" s="17">
        <v>23</v>
      </c>
      <c r="B43" s="18" t="s">
        <v>42</v>
      </c>
      <c r="C43" s="17" t="s">
        <v>16</v>
      </c>
      <c r="D43" s="17">
        <v>11000</v>
      </c>
      <c r="E43" s="23"/>
      <c r="F43" s="21">
        <f>E43*D43</f>
        <v>0</v>
      </c>
      <c r="G43" s="19">
        <f>'[1]1сар'!E39+'[1]2сар'!E43+'[1]3сар'!E43+'[1]04сар'!E43+'[1]05 сар'!E43</f>
        <v>0</v>
      </c>
      <c r="H43" s="21">
        <f t="shared" si="1"/>
        <v>0</v>
      </c>
    </row>
    <row r="44" spans="1:8" s="1" customFormat="1" ht="15.75" hidden="1" x14ac:dyDescent="0.2">
      <c r="A44" s="17">
        <v>24</v>
      </c>
      <c r="B44" s="18" t="s">
        <v>43</v>
      </c>
      <c r="C44" s="17" t="s">
        <v>16</v>
      </c>
      <c r="D44" s="17">
        <v>55000</v>
      </c>
      <c r="E44" s="23"/>
      <c r="F44" s="21">
        <f t="shared" ref="F44:F46" si="4">E44*D44</f>
        <v>0</v>
      </c>
      <c r="G44" s="19">
        <f>'[1]1сар'!E40+'[1]2сар'!E44+'[1]3сар'!E44+'[1]04сар'!E44+'[1]05 сар'!E44</f>
        <v>0</v>
      </c>
      <c r="H44" s="21">
        <f t="shared" si="1"/>
        <v>0</v>
      </c>
    </row>
    <row r="45" spans="1:8" s="1" customFormat="1" x14ac:dyDescent="0.2">
      <c r="A45" s="17">
        <v>25</v>
      </c>
      <c r="B45" s="18" t="s">
        <v>44</v>
      </c>
      <c r="C45" s="17" t="s">
        <v>16</v>
      </c>
      <c r="D45" s="17">
        <v>50000</v>
      </c>
      <c r="E45" s="20">
        <v>10</v>
      </c>
      <c r="F45" s="21">
        <f t="shared" si="4"/>
        <v>500000</v>
      </c>
      <c r="G45" s="19">
        <f>'[1]1сар'!E41+'[1]2сар'!E45+'[1]3сар'!E45+'[1]04сар'!E45+'[1]05 сар'!E45</f>
        <v>97</v>
      </c>
      <c r="H45" s="21">
        <f t="shared" si="1"/>
        <v>4850000</v>
      </c>
    </row>
    <row r="46" spans="1:8" s="1" customFormat="1" x14ac:dyDescent="0.2">
      <c r="A46" s="17">
        <v>26</v>
      </c>
      <c r="B46" s="18" t="s">
        <v>45</v>
      </c>
      <c r="C46" s="17" t="s">
        <v>16</v>
      </c>
      <c r="D46" s="19">
        <v>50000</v>
      </c>
      <c r="E46" s="20">
        <v>10</v>
      </c>
      <c r="F46" s="21">
        <f t="shared" si="4"/>
        <v>500000</v>
      </c>
      <c r="G46" s="19">
        <f>'[1]1сар'!E42+'[1]2сар'!E46+'[1]3сар'!E46+'[1]04сар'!E46+'[1]05 сар'!E46</f>
        <v>14</v>
      </c>
      <c r="H46" s="21">
        <f t="shared" si="1"/>
        <v>700000</v>
      </c>
    </row>
    <row r="47" spans="1:8" s="8" customFormat="1" ht="15.75" customHeight="1" x14ac:dyDescent="0.25">
      <c r="A47" s="48" t="s">
        <v>46</v>
      </c>
      <c r="B47" s="48"/>
      <c r="C47" s="26"/>
      <c r="D47" s="26"/>
      <c r="E47" s="23"/>
      <c r="F47" s="24">
        <f>SUM(F43:F46)</f>
        <v>1000000</v>
      </c>
      <c r="G47" s="31"/>
      <c r="H47" s="24">
        <f>SUM(H43:H46)</f>
        <v>5550000</v>
      </c>
    </row>
    <row r="48" spans="1:8" s="1" customFormat="1" x14ac:dyDescent="0.2">
      <c r="A48" s="17">
        <v>27</v>
      </c>
      <c r="B48" s="18" t="s">
        <v>47</v>
      </c>
      <c r="C48" s="17" t="s">
        <v>16</v>
      </c>
      <c r="D48" s="19">
        <v>50000</v>
      </c>
      <c r="E48" s="20">
        <v>5</v>
      </c>
      <c r="F48" s="21">
        <f>E48*D48</f>
        <v>250000</v>
      </c>
      <c r="G48" s="19">
        <f>'[1]1сар'!E44+'[1]2сар'!E48+'[1]3сар'!E48+'[1]04сар'!E48+'[1]05 сар'!E48</f>
        <v>10</v>
      </c>
      <c r="H48" s="21">
        <f t="shared" si="1"/>
        <v>500000</v>
      </c>
    </row>
    <row r="49" spans="1:8" s="1" customFormat="1" x14ac:dyDescent="0.2">
      <c r="A49" s="17">
        <v>28</v>
      </c>
      <c r="B49" s="18" t="s">
        <v>48</v>
      </c>
      <c r="C49" s="17" t="s">
        <v>16</v>
      </c>
      <c r="D49" s="19">
        <v>50000</v>
      </c>
      <c r="E49" s="20">
        <v>5</v>
      </c>
      <c r="F49" s="21">
        <f>E49*D49</f>
        <v>250000</v>
      </c>
      <c r="G49" s="19">
        <f>'[1]1сар'!E45+'[1]2сар'!E49+'[1]3сар'!E49+'[1]04сар'!E49+'[1]05 сар'!E49</f>
        <v>55</v>
      </c>
      <c r="H49" s="21">
        <f t="shared" si="1"/>
        <v>2750000</v>
      </c>
    </row>
    <row r="50" spans="1:8" s="1" customFormat="1" x14ac:dyDescent="0.2">
      <c r="A50" s="17">
        <v>29</v>
      </c>
      <c r="B50" s="18" t="s">
        <v>49</v>
      </c>
      <c r="C50" s="17" t="s">
        <v>16</v>
      </c>
      <c r="D50" s="19">
        <v>50000</v>
      </c>
      <c r="E50" s="20">
        <v>5</v>
      </c>
      <c r="F50" s="21">
        <f t="shared" ref="F50:F51" si="5">E50*D50</f>
        <v>250000</v>
      </c>
      <c r="G50" s="19">
        <f>'[1]1сар'!E46+'[1]2сар'!E50+'[1]3сар'!E50+'[1]04сар'!E50+'[1]05 сар'!E50</f>
        <v>20</v>
      </c>
      <c r="H50" s="21">
        <f t="shared" si="1"/>
        <v>1000000</v>
      </c>
    </row>
    <row r="51" spans="1:8" s="1" customFormat="1" x14ac:dyDescent="0.2">
      <c r="A51" s="17">
        <v>30</v>
      </c>
      <c r="B51" s="18" t="s">
        <v>50</v>
      </c>
      <c r="C51" s="17" t="s">
        <v>16</v>
      </c>
      <c r="D51" s="19">
        <v>50000</v>
      </c>
      <c r="E51" s="20">
        <v>5</v>
      </c>
      <c r="F51" s="21">
        <f t="shared" si="5"/>
        <v>250000</v>
      </c>
      <c r="G51" s="19">
        <f>'[1]1сар'!E47+'[1]2сар'!E51+'[1]3сар'!E51+'[1]04сар'!E51+'[1]05 сар'!E51</f>
        <v>10</v>
      </c>
      <c r="H51" s="21">
        <f t="shared" si="1"/>
        <v>500000</v>
      </c>
    </row>
    <row r="52" spans="1:8" s="8" customFormat="1" ht="15.75" x14ac:dyDescent="0.25">
      <c r="A52" s="48" t="s">
        <v>51</v>
      </c>
      <c r="B52" s="48"/>
      <c r="C52" s="26"/>
      <c r="D52" s="26"/>
      <c r="E52" s="23"/>
      <c r="F52" s="24">
        <f>SUM(F48:F51)</f>
        <v>1000000</v>
      </c>
      <c r="G52" s="31"/>
      <c r="H52" s="24">
        <f>SUM(H48:H51)</f>
        <v>4750000</v>
      </c>
    </row>
    <row r="53" spans="1:8" s="1" customFormat="1" ht="30" hidden="1" x14ac:dyDescent="0.2">
      <c r="A53" s="17">
        <v>31</v>
      </c>
      <c r="B53" s="18" t="s">
        <v>52</v>
      </c>
      <c r="C53" s="17" t="s">
        <v>16</v>
      </c>
      <c r="D53" s="17">
        <v>50000</v>
      </c>
      <c r="E53" s="23"/>
      <c r="F53" s="21">
        <f>E53*D53</f>
        <v>0</v>
      </c>
      <c r="G53" s="19">
        <f>'[1]1сар'!E49+'[1]2сар'!E53+'[1]3сар'!E53+'[1]04сар'!E53+'[1]05 сар'!E53</f>
        <v>0</v>
      </c>
      <c r="H53" s="21">
        <f t="shared" si="1"/>
        <v>0</v>
      </c>
    </row>
    <row r="54" spans="1:8" s="1" customFormat="1" ht="15.75" hidden="1" x14ac:dyDescent="0.2">
      <c r="A54" s="17">
        <v>32</v>
      </c>
      <c r="B54" s="18" t="s">
        <v>53</v>
      </c>
      <c r="C54" s="17" t="s">
        <v>16</v>
      </c>
      <c r="D54" s="17">
        <v>50000</v>
      </c>
      <c r="E54" s="23"/>
      <c r="F54" s="21">
        <f t="shared" ref="F54:F55" si="6">E54*D54</f>
        <v>0</v>
      </c>
      <c r="G54" s="19">
        <f>'[1]1сар'!E50+'[1]2сар'!E54+'[1]3сар'!E54+'[1]04сар'!E54+'[1]05 сар'!E54</f>
        <v>0</v>
      </c>
      <c r="H54" s="21">
        <f t="shared" si="1"/>
        <v>0</v>
      </c>
    </row>
    <row r="55" spans="1:8" s="1" customFormat="1" ht="30" hidden="1" x14ac:dyDescent="0.2">
      <c r="A55" s="17">
        <v>33</v>
      </c>
      <c r="B55" s="18" t="s">
        <v>54</v>
      </c>
      <c r="C55" s="17" t="s">
        <v>16</v>
      </c>
      <c r="D55" s="17">
        <v>50000</v>
      </c>
      <c r="E55" s="23"/>
      <c r="F55" s="21">
        <f t="shared" si="6"/>
        <v>0</v>
      </c>
      <c r="G55" s="19">
        <f>'[1]1сар'!E51+'[1]2сар'!E55+'[1]3сар'!E55+'[1]04сар'!E55+'[1]05 сар'!E55</f>
        <v>0</v>
      </c>
      <c r="H55" s="21">
        <f t="shared" si="1"/>
        <v>0</v>
      </c>
    </row>
    <row r="56" spans="1:8" s="8" customFormat="1" ht="15.75" customHeight="1" x14ac:dyDescent="0.25">
      <c r="A56" s="48" t="s">
        <v>55</v>
      </c>
      <c r="B56" s="48"/>
      <c r="C56" s="26"/>
      <c r="D56" s="26"/>
      <c r="E56" s="23"/>
      <c r="F56" s="24">
        <f>SUM(F53:F55)</f>
        <v>0</v>
      </c>
      <c r="G56" s="31"/>
      <c r="H56" s="24">
        <f>SUM(H53:H55)</f>
        <v>0</v>
      </c>
    </row>
    <row r="57" spans="1:8" s="1" customFormat="1" hidden="1" x14ac:dyDescent="0.2">
      <c r="A57" s="17">
        <v>34</v>
      </c>
      <c r="B57" s="18" t="s">
        <v>56</v>
      </c>
      <c r="C57" s="17" t="s">
        <v>57</v>
      </c>
      <c r="D57" s="17">
        <v>960</v>
      </c>
      <c r="E57" s="20"/>
      <c r="F57" s="21">
        <f>D57*E57</f>
        <v>0</v>
      </c>
      <c r="G57" s="19">
        <f>'[1]1сар'!E53+'[1]2сар'!E57+'[1]3сар'!E57+'[1]04сар'!E57+'[1]05 сар'!E57</f>
        <v>0</v>
      </c>
      <c r="H57" s="21">
        <f t="shared" si="1"/>
        <v>0</v>
      </c>
    </row>
    <row r="58" spans="1:8" s="1" customFormat="1" hidden="1" x14ac:dyDescent="0.2">
      <c r="A58" s="17">
        <v>35</v>
      </c>
      <c r="B58" s="18" t="s">
        <v>58</v>
      </c>
      <c r="C58" s="17" t="s">
        <v>57</v>
      </c>
      <c r="D58" s="17">
        <v>1150</v>
      </c>
      <c r="E58" s="20"/>
      <c r="F58" s="21">
        <f>D58*E58</f>
        <v>0</v>
      </c>
      <c r="G58" s="19">
        <f>'[1]1сар'!E54+'[1]2сар'!E58+'[1]3сар'!E58+'[1]04сар'!E58+'[1]05 сар'!E58</f>
        <v>0</v>
      </c>
      <c r="H58" s="21">
        <f t="shared" si="1"/>
        <v>0</v>
      </c>
    </row>
    <row r="59" spans="1:8" s="8" customFormat="1" ht="15.75" customHeight="1" x14ac:dyDescent="0.25">
      <c r="A59" s="48" t="s">
        <v>59</v>
      </c>
      <c r="B59" s="48"/>
      <c r="C59" s="22"/>
      <c r="D59" s="22"/>
      <c r="E59" s="23"/>
      <c r="F59" s="24">
        <f>SUM(F57:F58)</f>
        <v>0</v>
      </c>
      <c r="G59" s="31"/>
      <c r="H59" s="24">
        <f>SUM(H57:H58)</f>
        <v>0</v>
      </c>
    </row>
    <row r="60" spans="1:8" s="8" customFormat="1" ht="15.75" customHeight="1" x14ac:dyDescent="0.25">
      <c r="A60" s="48" t="s">
        <v>60</v>
      </c>
      <c r="B60" s="48"/>
      <c r="C60" s="22"/>
      <c r="D60" s="22"/>
      <c r="E60" s="23"/>
      <c r="F60" s="24">
        <f>F59+F56+F52+F47+F42+F34+F24+F19</f>
        <v>16043000</v>
      </c>
      <c r="G60" s="31"/>
      <c r="H60" s="24">
        <f>H59+H56+H52+H47+H42+H34+H24+H19</f>
        <v>100171000</v>
      </c>
    </row>
    <row r="61" spans="1:8" s="1" customFormat="1" hidden="1" x14ac:dyDescent="0.2">
      <c r="A61" s="17">
        <v>36</v>
      </c>
      <c r="B61" s="18" t="s">
        <v>61</v>
      </c>
      <c r="C61" s="27" t="s">
        <v>62</v>
      </c>
      <c r="D61" s="28">
        <v>10000000</v>
      </c>
      <c r="E61" s="20"/>
      <c r="F61" s="21">
        <f>E61*D61</f>
        <v>0</v>
      </c>
      <c r="G61" s="19">
        <f>'[1]1сар'!E57+'[1]2сар'!E61+'[1]3сар'!E61+'[1]04сар'!E61+'[1]05 сар'!E61</f>
        <v>0</v>
      </c>
      <c r="H61" s="21">
        <f t="shared" si="1"/>
        <v>0</v>
      </c>
    </row>
    <row r="62" spans="1:8" s="1" customFormat="1" x14ac:dyDescent="0.2">
      <c r="A62" s="17">
        <v>37</v>
      </c>
      <c r="B62" s="18" t="s">
        <v>63</v>
      </c>
      <c r="C62" s="17" t="s">
        <v>64</v>
      </c>
      <c r="D62" s="19">
        <v>180879</v>
      </c>
      <c r="E62" s="20">
        <v>2</v>
      </c>
      <c r="F62" s="21">
        <f>D62*E62</f>
        <v>361758</v>
      </c>
      <c r="G62" s="19">
        <f>'[1]1сар'!E58+'[1]2сар'!E62+'[1]3сар'!E62+'[1]04сар'!E62+'[1]05 сар'!E62</f>
        <v>2</v>
      </c>
      <c r="H62" s="21">
        <f t="shared" si="1"/>
        <v>361758</v>
      </c>
    </row>
    <row r="63" spans="1:8" s="1" customFormat="1" x14ac:dyDescent="0.2">
      <c r="A63" s="17">
        <v>38</v>
      </c>
      <c r="B63" s="18" t="s">
        <v>65</v>
      </c>
      <c r="C63" s="17" t="s">
        <v>66</v>
      </c>
      <c r="D63" s="19">
        <v>800000</v>
      </c>
      <c r="E63" s="20">
        <v>1</v>
      </c>
      <c r="F63" s="21">
        <f>E63*D63</f>
        <v>800000</v>
      </c>
      <c r="G63" s="19">
        <f>'[1]1сар'!E59+'[1]2сар'!E63+'[1]3сар'!E63+'[1]04сар'!E63+'[1]05 сар'!E63</f>
        <v>5</v>
      </c>
      <c r="H63" s="21">
        <f t="shared" si="1"/>
        <v>4000000</v>
      </c>
    </row>
    <row r="64" spans="1:8" s="8" customFormat="1" ht="15.75" customHeight="1" x14ac:dyDescent="0.25">
      <c r="A64" s="48" t="s">
        <v>67</v>
      </c>
      <c r="B64" s="48"/>
      <c r="C64" s="22"/>
      <c r="D64" s="22"/>
      <c r="E64" s="23"/>
      <c r="F64" s="24">
        <f>SUM(F61:F63)</f>
        <v>1161758</v>
      </c>
      <c r="G64" s="31"/>
      <c r="H64" s="24">
        <f>SUM(H61:H63)</f>
        <v>4361758</v>
      </c>
    </row>
    <row r="65" spans="1:10" s="1" customFormat="1" ht="15.75" hidden="1" x14ac:dyDescent="0.2">
      <c r="A65" s="17">
        <v>39</v>
      </c>
      <c r="B65" s="18" t="s">
        <v>68</v>
      </c>
      <c r="C65" s="17" t="s">
        <v>69</v>
      </c>
      <c r="D65" s="29">
        <v>12000</v>
      </c>
      <c r="E65" s="23"/>
      <c r="F65" s="21">
        <f>E65*D65</f>
        <v>0</v>
      </c>
      <c r="G65" s="19">
        <f>'[1]1сар'!E61+'[1]2сар'!E65+'[1]3сар'!E65+'[1]04сар'!E65+'[1]05 сар'!E65</f>
        <v>0</v>
      </c>
      <c r="H65" s="21">
        <f t="shared" si="1"/>
        <v>0</v>
      </c>
    </row>
    <row r="66" spans="1:10" s="1" customFormat="1" ht="15.75" hidden="1" x14ac:dyDescent="0.2">
      <c r="A66" s="17">
        <v>40</v>
      </c>
      <c r="B66" s="18" t="s">
        <v>70</v>
      </c>
      <c r="C66" s="17" t="s">
        <v>69</v>
      </c>
      <c r="D66" s="29">
        <v>39000</v>
      </c>
      <c r="E66" s="23"/>
      <c r="F66" s="21">
        <f t="shared" ref="F66:F69" si="7">E66*D66</f>
        <v>0</v>
      </c>
      <c r="G66" s="19">
        <f>'[1]1сар'!E62+'[1]2сар'!E66+'[1]3сар'!E66+'[1]04сар'!E66+'[1]05 сар'!E66</f>
        <v>0</v>
      </c>
      <c r="H66" s="21">
        <f t="shared" si="1"/>
        <v>0</v>
      </c>
    </row>
    <row r="67" spans="1:10" s="1" customFormat="1" ht="15.75" hidden="1" x14ac:dyDescent="0.2">
      <c r="A67" s="17">
        <v>41</v>
      </c>
      <c r="B67" s="18" t="s">
        <v>71</v>
      </c>
      <c r="C67" s="17" t="s">
        <v>69</v>
      </c>
      <c r="D67" s="29">
        <v>13000</v>
      </c>
      <c r="E67" s="23"/>
      <c r="F67" s="21">
        <f t="shared" si="7"/>
        <v>0</v>
      </c>
      <c r="G67" s="19">
        <f>'[1]1сар'!E63+'[1]2сар'!E67+'[1]3сар'!E67+'[1]04сар'!E67+'[1]05 сар'!E67</f>
        <v>0</v>
      </c>
      <c r="H67" s="21">
        <f t="shared" si="1"/>
        <v>0</v>
      </c>
    </row>
    <row r="68" spans="1:10" s="1" customFormat="1" ht="15.75" hidden="1" x14ac:dyDescent="0.2">
      <c r="A68" s="17">
        <v>42</v>
      </c>
      <c r="B68" s="18" t="s">
        <v>72</v>
      </c>
      <c r="C68" s="17" t="s">
        <v>69</v>
      </c>
      <c r="D68" s="29">
        <v>39000</v>
      </c>
      <c r="E68" s="23"/>
      <c r="F68" s="21">
        <f t="shared" si="7"/>
        <v>0</v>
      </c>
      <c r="G68" s="19">
        <f>'[1]1сар'!E64+'[1]2сар'!E68+'[1]3сар'!E68+'[1]04сар'!E68+'[1]05 сар'!E68</f>
        <v>0</v>
      </c>
      <c r="H68" s="21">
        <f t="shared" si="1"/>
        <v>0</v>
      </c>
    </row>
    <row r="69" spans="1:10" s="1" customFormat="1" hidden="1" x14ac:dyDescent="0.2">
      <c r="A69" s="17">
        <v>43</v>
      </c>
      <c r="B69" s="18" t="s">
        <v>73</v>
      </c>
      <c r="C69" s="17" t="s">
        <v>69</v>
      </c>
      <c r="D69" s="17">
        <v>80000</v>
      </c>
      <c r="E69" s="20"/>
      <c r="F69" s="21">
        <f t="shared" si="7"/>
        <v>0</v>
      </c>
      <c r="G69" s="19">
        <f>'[1]1сар'!E65+'[1]2сар'!E69+'[1]3сар'!E69+'[1]04сар'!E69+'[1]05 сар'!E69</f>
        <v>0</v>
      </c>
      <c r="H69" s="21">
        <f t="shared" si="1"/>
        <v>0</v>
      </c>
    </row>
    <row r="70" spans="1:10" s="8" customFormat="1" ht="15.75" customHeight="1" x14ac:dyDescent="0.25">
      <c r="A70" s="48" t="s">
        <v>74</v>
      </c>
      <c r="B70" s="48"/>
      <c r="C70" s="22"/>
      <c r="D70" s="22"/>
      <c r="E70" s="23"/>
      <c r="F70" s="24">
        <f>SUM(F65:F69)</f>
        <v>0</v>
      </c>
      <c r="G70" s="31"/>
      <c r="H70" s="24">
        <f>SUM(H65:H69)</f>
        <v>0</v>
      </c>
    </row>
    <row r="71" spans="1:10" s="8" customFormat="1" ht="15.75" customHeight="1" x14ac:dyDescent="0.25">
      <c r="A71" s="48" t="s">
        <v>75</v>
      </c>
      <c r="B71" s="48"/>
      <c r="C71" s="22"/>
      <c r="D71" s="22"/>
      <c r="E71" s="23"/>
      <c r="F71" s="30">
        <f>F64+F70</f>
        <v>1161758</v>
      </c>
      <c r="G71" s="31"/>
      <c r="H71" s="24">
        <f>H70+H64</f>
        <v>4361758</v>
      </c>
    </row>
    <row r="72" spans="1:10" s="8" customFormat="1" ht="15.75" x14ac:dyDescent="0.25">
      <c r="A72" s="32" t="s">
        <v>76</v>
      </c>
      <c r="B72" s="33" t="s">
        <v>77</v>
      </c>
      <c r="C72" s="32"/>
      <c r="D72" s="34"/>
      <c r="E72" s="35"/>
      <c r="F72" s="36">
        <f>F60+F71</f>
        <v>17204758</v>
      </c>
      <c r="G72" s="31"/>
      <c r="H72" s="24">
        <f>H71+H60</f>
        <v>104532758</v>
      </c>
    </row>
    <row r="73" spans="1:10" s="8" customFormat="1" ht="15.75" x14ac:dyDescent="0.25">
      <c r="A73" s="32" t="s">
        <v>78</v>
      </c>
      <c r="B73" s="33" t="s">
        <v>79</v>
      </c>
      <c r="C73" s="32"/>
      <c r="D73" s="34"/>
      <c r="E73" s="35"/>
      <c r="F73" s="36">
        <f>F72*0.1</f>
        <v>1720475.8</v>
      </c>
      <c r="G73" s="31"/>
      <c r="H73" s="24">
        <f>H72*0.1</f>
        <v>10453275.800000001</v>
      </c>
    </row>
    <row r="74" spans="1:10" s="8" customFormat="1" ht="15.75" x14ac:dyDescent="0.25">
      <c r="A74" s="32" t="s">
        <v>80</v>
      </c>
      <c r="B74" s="33" t="s">
        <v>81</v>
      </c>
      <c r="C74" s="32"/>
      <c r="D74" s="34"/>
      <c r="E74" s="35"/>
      <c r="F74" s="37">
        <f>SUM(F72:F73)</f>
        <v>18925233.800000001</v>
      </c>
      <c r="G74" s="31"/>
      <c r="H74" s="24">
        <f>H73+H72</f>
        <v>114986033.8</v>
      </c>
      <c r="I74" s="38"/>
      <c r="J74" s="38"/>
    </row>
    <row r="75" spans="1:10" ht="18" customHeight="1" x14ac:dyDescent="0.25">
      <c r="B75" s="47" t="s">
        <v>82</v>
      </c>
      <c r="C75" s="47"/>
      <c r="D75" s="47"/>
      <c r="E75" s="47"/>
      <c r="F75" s="47"/>
      <c r="G75" s="47"/>
      <c r="H75" s="40"/>
    </row>
    <row r="76" spans="1:10" ht="18" customHeight="1" x14ac:dyDescent="0.2">
      <c r="B76" s="45" t="s">
        <v>83</v>
      </c>
      <c r="C76" s="45"/>
      <c r="D76" s="45"/>
      <c r="E76" s="45"/>
      <c r="F76" s="45"/>
      <c r="G76" s="45"/>
    </row>
    <row r="77" spans="1:10" ht="18" customHeight="1" x14ac:dyDescent="0.2">
      <c r="B77" s="45" t="s">
        <v>84</v>
      </c>
      <c r="C77" s="45"/>
      <c r="D77" s="45"/>
      <c r="E77" s="45"/>
      <c r="F77" s="45"/>
      <c r="G77" s="45"/>
    </row>
    <row r="78" spans="1:10" ht="18" customHeight="1" x14ac:dyDescent="0.2">
      <c r="B78" s="45" t="s">
        <v>85</v>
      </c>
      <c r="C78" s="45"/>
      <c r="D78" s="45"/>
      <c r="E78" s="45"/>
      <c r="F78" s="45"/>
      <c r="G78" s="45"/>
    </row>
    <row r="79" spans="1:10" ht="18" customHeight="1" x14ac:dyDescent="0.25">
      <c r="B79" s="46" t="s">
        <v>86</v>
      </c>
      <c r="C79" s="46"/>
      <c r="D79" s="46"/>
      <c r="E79" s="46"/>
      <c r="F79" s="46"/>
      <c r="G79" s="46"/>
    </row>
    <row r="80" spans="1:10" ht="18" customHeight="1" x14ac:dyDescent="0.2">
      <c r="B80" s="45" t="s">
        <v>87</v>
      </c>
      <c r="C80" s="45"/>
      <c r="D80" s="45"/>
      <c r="E80" s="45"/>
      <c r="F80" s="45"/>
      <c r="G80" s="45"/>
    </row>
    <row r="81" spans="2:7" ht="18" customHeight="1" x14ac:dyDescent="0.2">
      <c r="B81" s="45" t="s">
        <v>92</v>
      </c>
      <c r="C81" s="45"/>
      <c r="D81" s="45"/>
      <c r="E81" s="45"/>
      <c r="F81" s="45"/>
      <c r="G81" s="45"/>
    </row>
    <row r="82" spans="2:7" ht="18" customHeight="1" x14ac:dyDescent="0.25">
      <c r="B82" s="46" t="s">
        <v>88</v>
      </c>
      <c r="C82" s="46"/>
      <c r="D82" s="46"/>
      <c r="E82" s="46"/>
      <c r="F82" s="46"/>
      <c r="G82" s="46"/>
    </row>
    <row r="83" spans="2:7" ht="18" customHeight="1" x14ac:dyDescent="0.2">
      <c r="B83" s="45" t="s">
        <v>89</v>
      </c>
      <c r="C83" s="45"/>
      <c r="D83" s="45"/>
      <c r="E83" s="45"/>
      <c r="F83" s="45"/>
      <c r="G83" s="45"/>
    </row>
    <row r="84" spans="2:7" ht="18" customHeight="1" x14ac:dyDescent="0.2">
      <c r="B84" s="45" t="s">
        <v>90</v>
      </c>
      <c r="C84" s="45"/>
      <c r="D84" s="45"/>
      <c r="E84" s="45"/>
      <c r="F84" s="45"/>
      <c r="G84" s="45"/>
    </row>
    <row r="85" spans="2:7" ht="18" customHeight="1" x14ac:dyDescent="0.2">
      <c r="B85" s="45" t="s">
        <v>91</v>
      </c>
      <c r="C85" s="45"/>
      <c r="D85" s="45"/>
      <c r="E85" s="45"/>
      <c r="F85" s="45"/>
      <c r="G85" s="45"/>
    </row>
  </sheetData>
  <mergeCells count="36">
    <mergeCell ref="A11:H11"/>
    <mergeCell ref="A1:H1"/>
    <mergeCell ref="A2:H2"/>
    <mergeCell ref="A3:H3"/>
    <mergeCell ref="B6:H6"/>
    <mergeCell ref="B8:H8"/>
    <mergeCell ref="A52:B52"/>
    <mergeCell ref="A13:H13"/>
    <mergeCell ref="A14:A15"/>
    <mergeCell ref="B14:B15"/>
    <mergeCell ref="C14:C15"/>
    <mergeCell ref="D14:D15"/>
    <mergeCell ref="E14:F14"/>
    <mergeCell ref="G14:H14"/>
    <mergeCell ref="A19:B19"/>
    <mergeCell ref="A24:B24"/>
    <mergeCell ref="A34:B34"/>
    <mergeCell ref="A42:B42"/>
    <mergeCell ref="A47:B47"/>
    <mergeCell ref="B80:G80"/>
    <mergeCell ref="A56:B56"/>
    <mergeCell ref="A59:B59"/>
    <mergeCell ref="A60:B60"/>
    <mergeCell ref="A64:B64"/>
    <mergeCell ref="A70:B70"/>
    <mergeCell ref="A71:B71"/>
    <mergeCell ref="B75:G75"/>
    <mergeCell ref="B76:G76"/>
    <mergeCell ref="B77:G77"/>
    <mergeCell ref="B78:G78"/>
    <mergeCell ref="B79:G79"/>
    <mergeCell ref="B81:G81"/>
    <mergeCell ref="B82:G82"/>
    <mergeCell ref="B83:G83"/>
    <mergeCell ref="B84:G84"/>
    <mergeCell ref="B85:G85"/>
  </mergeCells>
  <pageMargins left="0.51181102362204722" right="0.11811023622047245" top="0.74803149606299213" bottom="0.35433070866141736" header="0" footer="0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2024-05-17T03:29:44Z</cp:lastPrinted>
  <dcterms:created xsi:type="dcterms:W3CDTF">2024-04-19T07:20:50Z</dcterms:created>
  <dcterms:modified xsi:type="dcterms:W3CDTF">2024-05-17T03:29:59Z</dcterms:modified>
</cp:coreProperties>
</file>