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Бөөн хөх уул\2024\"/>
    </mc:Choice>
  </mc:AlternateContent>
  <bookViews>
    <workbookView xWindow="0" yWindow="0" windowWidth="28800" windowHeight="115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97" i="1"/>
  <c r="H97" i="1" s="1"/>
  <c r="F97" i="1"/>
  <c r="G96" i="1"/>
  <c r="H96" i="1" s="1"/>
  <c r="F96" i="1"/>
  <c r="G95" i="1"/>
  <c r="H95" i="1" s="1"/>
  <c r="F95" i="1"/>
  <c r="F99" i="1" s="1"/>
  <c r="G94" i="1"/>
  <c r="H94" i="1" s="1"/>
  <c r="F94" i="1"/>
  <c r="G92" i="1"/>
  <c r="G91" i="1"/>
  <c r="H91" i="1" s="1"/>
  <c r="F91" i="1"/>
  <c r="G90" i="1"/>
  <c r="H90" i="1" s="1"/>
  <c r="F90" i="1"/>
  <c r="G89" i="1"/>
  <c r="H89" i="1" s="1"/>
  <c r="F89" i="1"/>
  <c r="H88" i="1"/>
  <c r="G88" i="1"/>
  <c r="F88" i="1"/>
  <c r="G87" i="1"/>
  <c r="H87" i="1" s="1"/>
  <c r="F87" i="1"/>
  <c r="H86" i="1"/>
  <c r="G86" i="1"/>
  <c r="F86" i="1"/>
  <c r="G85" i="1"/>
  <c r="H85" i="1" s="1"/>
  <c r="F85" i="1"/>
  <c r="H84" i="1"/>
  <c r="G84" i="1"/>
  <c r="F84" i="1"/>
  <c r="G83" i="1"/>
  <c r="H83" i="1" s="1"/>
  <c r="F83" i="1"/>
  <c r="G82" i="1"/>
  <c r="H82" i="1" s="1"/>
  <c r="F82" i="1"/>
  <c r="G81" i="1"/>
  <c r="H81" i="1" s="1"/>
  <c r="F81" i="1"/>
  <c r="H80" i="1"/>
  <c r="G80" i="1"/>
  <c r="F80" i="1"/>
  <c r="G79" i="1"/>
  <c r="H79" i="1" s="1"/>
  <c r="F79" i="1"/>
  <c r="H78" i="1"/>
  <c r="G78" i="1"/>
  <c r="F78" i="1"/>
  <c r="G77" i="1"/>
  <c r="H77" i="1" s="1"/>
  <c r="F77" i="1"/>
  <c r="H76" i="1"/>
  <c r="G76" i="1"/>
  <c r="F76" i="1"/>
  <c r="G75" i="1"/>
  <c r="H75" i="1" s="1"/>
  <c r="F75" i="1"/>
  <c r="G74" i="1"/>
  <c r="H74" i="1" s="1"/>
  <c r="F74" i="1"/>
  <c r="G73" i="1"/>
  <c r="H73" i="1" s="1"/>
  <c r="F73" i="1"/>
  <c r="H72" i="1"/>
  <c r="G72" i="1"/>
  <c r="F72" i="1"/>
  <c r="G71" i="1"/>
  <c r="F71" i="1"/>
  <c r="G70" i="1"/>
  <c r="H70" i="1" s="1"/>
  <c r="F70" i="1"/>
  <c r="H69" i="1"/>
  <c r="G69" i="1"/>
  <c r="F69" i="1"/>
  <c r="G68" i="1"/>
  <c r="H68" i="1" s="1"/>
  <c r="F68" i="1"/>
  <c r="H67" i="1"/>
  <c r="G67" i="1"/>
  <c r="F67" i="1"/>
  <c r="F93" i="1" s="1"/>
  <c r="G66" i="1"/>
  <c r="G65" i="1"/>
  <c r="G64" i="1"/>
  <c r="G63" i="1"/>
  <c r="G60" i="1"/>
  <c r="G59" i="1"/>
  <c r="G58" i="1"/>
  <c r="H56" i="1"/>
  <c r="G56" i="1"/>
  <c r="F56" i="1"/>
  <c r="G55" i="1"/>
  <c r="H55" i="1" s="1"/>
  <c r="F55" i="1"/>
  <c r="G54" i="1"/>
  <c r="H54" i="1" s="1"/>
  <c r="F54" i="1"/>
  <c r="F57" i="1" s="1"/>
  <c r="F53" i="1"/>
  <c r="G52" i="1"/>
  <c r="G51" i="1"/>
  <c r="G50" i="1"/>
  <c r="H50" i="1" s="1"/>
  <c r="F50" i="1"/>
  <c r="H49" i="1"/>
  <c r="G49" i="1"/>
  <c r="F49" i="1"/>
  <c r="G48" i="1"/>
  <c r="H48" i="1" s="1"/>
  <c r="F48" i="1"/>
  <c r="G47" i="1"/>
  <c r="H47" i="1" s="1"/>
  <c r="F47" i="1"/>
  <c r="G44" i="1"/>
  <c r="G43" i="1"/>
  <c r="G42" i="1"/>
  <c r="H41" i="1"/>
  <c r="G41" i="1"/>
  <c r="F41" i="1"/>
  <c r="G40" i="1"/>
  <c r="H40" i="1" s="1"/>
  <c r="F40" i="1"/>
  <c r="G39" i="1"/>
  <c r="G38" i="1"/>
  <c r="G37" i="1"/>
  <c r="G36" i="1"/>
  <c r="H36" i="1" s="1"/>
  <c r="F36" i="1"/>
  <c r="H35" i="1"/>
  <c r="G35" i="1"/>
  <c r="F35" i="1"/>
  <c r="G34" i="1"/>
  <c r="H34" i="1" s="1"/>
  <c r="F34" i="1"/>
  <c r="G33" i="1"/>
  <c r="G32" i="1"/>
  <c r="H32" i="1" s="1"/>
  <c r="F32" i="1"/>
  <c r="G31" i="1"/>
  <c r="H31" i="1" s="1"/>
  <c r="H45" i="1" s="1"/>
  <c r="F31" i="1"/>
  <c r="F45" i="1" s="1"/>
  <c r="F30" i="1"/>
  <c r="G29" i="1"/>
  <c r="H29" i="1" s="1"/>
  <c r="F29" i="1"/>
  <c r="G28" i="1"/>
  <c r="H28" i="1" s="1"/>
  <c r="F28" i="1"/>
  <c r="G27" i="1"/>
  <c r="H26" i="1"/>
  <c r="H30" i="1" s="1"/>
  <c r="G26" i="1"/>
  <c r="F26" i="1"/>
  <c r="G25" i="1"/>
  <c r="H23" i="1"/>
  <c r="G23" i="1"/>
  <c r="F23" i="1"/>
  <c r="G22" i="1"/>
  <c r="H22" i="1" s="1"/>
  <c r="F22" i="1"/>
  <c r="G21" i="1"/>
  <c r="H21" i="1" s="1"/>
  <c r="F21" i="1"/>
  <c r="F24" i="1" s="1"/>
  <c r="G20" i="1"/>
  <c r="H20" i="1" s="1"/>
  <c r="F20" i="1"/>
  <c r="H19" i="1"/>
  <c r="G19" i="1"/>
  <c r="F19" i="1"/>
  <c r="G18" i="1"/>
  <c r="H18" i="1" s="1"/>
  <c r="G17" i="1"/>
  <c r="H17" i="1" s="1"/>
  <c r="F17" i="1"/>
  <c r="G15" i="1"/>
  <c r="H15" i="1" s="1"/>
  <c r="F15" i="1"/>
  <c r="G14" i="1"/>
  <c r="H14" i="1" s="1"/>
  <c r="F14" i="1"/>
  <c r="H13" i="1"/>
  <c r="H16" i="1" s="1"/>
  <c r="G13" i="1"/>
  <c r="F13" i="1"/>
  <c r="F16" i="1" s="1"/>
  <c r="H93" i="1" l="1"/>
  <c r="H57" i="1"/>
  <c r="H99" i="1"/>
  <c r="H100" i="1" s="1"/>
  <c r="F46" i="1"/>
  <c r="F62" i="1"/>
  <c r="H24" i="1"/>
  <c r="H46" i="1" s="1"/>
  <c r="H62" i="1" s="1"/>
  <c r="H53" i="1"/>
  <c r="F100" i="1"/>
  <c r="H102" i="1" l="1"/>
  <c r="H103" i="1" s="1"/>
  <c r="H104" i="1" s="1"/>
  <c r="F102" i="1"/>
  <c r="F103" i="1"/>
  <c r="F104" i="1" s="1"/>
  <c r="J88" i="1" l="1"/>
</calcChain>
</file>

<file path=xl/sharedStrings.xml><?xml version="1.0" encoding="utf-8"?>
<sst xmlns="http://schemas.openxmlformats.org/spreadsheetml/2006/main" count="198" uniqueCount="140">
  <si>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</si>
  <si>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</si>
  <si>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</si>
  <si>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</si>
  <si>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</si>
  <si>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</si>
  <si>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</si>
  <si>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</si>
  <si>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</si>
  <si>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</si>
  <si>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</si>
  <si>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</si>
  <si>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</si>
  <si>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</si>
  <si>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</si>
  <si>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</si>
  <si>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</si>
  <si>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</si>
  <si>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</si>
  <si>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t>I</t>
  </si>
  <si>
    <t>Бэлтгэл ажлын дүн</t>
  </si>
  <si>
    <t xml:space="preserve">Геологийн зураглал </t>
  </si>
  <si>
    <t>Танилцах маршрут</t>
  </si>
  <si>
    <t>т/км</t>
  </si>
  <si>
    <t>Эрлийн маршрут</t>
  </si>
  <si>
    <t>Шлихийн сорьцлолт</t>
  </si>
  <si>
    <t>Сорьц</t>
  </si>
  <si>
    <t>Литогеохими урсгал</t>
  </si>
  <si>
    <t>Литогеохими, хоёрдогч /50х50 м-ийн тороор/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</si>
  <si>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</si>
  <si>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</si>
  <si>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</si>
  <si>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</si>
  <si>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</si>
  <si>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</si>
  <si>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</si>
  <si>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 xml:space="preserve">Баганат өрөмллөг 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</si>
  <si>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</si>
  <si>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</si>
  <si>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</si>
  <si>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</si>
  <si>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</si>
  <si>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</si>
  <si>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</si>
  <si>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</si>
  <si>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</si>
  <si>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</si>
  <si>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</si>
  <si>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</si>
  <si>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</si>
  <si>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Шлихийн угаалга</t>
  </si>
  <si>
    <t>Сувгийн геохими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</si>
  <si>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</si>
  <si>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</si>
  <si>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</si>
  <si>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</si>
  <si>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</si>
  <si>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</si>
  <si>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</si>
  <si>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</si>
  <si>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</si>
  <si>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</si>
  <si>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</si>
  <si>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</si>
  <si>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</si>
  <si>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</si>
  <si>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</si>
  <si>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</si>
  <si>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</si>
  <si>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Хүндийн хүчний судалгаа</t>
  </si>
  <si>
    <t>Чулуулгийн физик, механик шинж чанарыг тодорхойлох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</si>
  <si>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</si>
  <si>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</si>
  <si>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</si>
  <si>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</si>
  <si>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</si>
  <si>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Перлит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</si>
  <si>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</si>
  <si>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</si>
  <si>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</si>
  <si>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</si>
  <si>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</si>
  <si>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</si>
  <si>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</si>
  <si>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</si>
  <si>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</si>
  <si>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</si>
  <si>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</si>
  <si>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</si>
  <si>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</si>
  <si>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</si>
  <si>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</si>
  <si>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</si>
  <si>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</si>
  <si>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</si>
  <si>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</si>
  <si>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</si>
  <si>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</si>
  <si>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</si>
  <si>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</si>
  <si>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</si>
  <si>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</si>
  <si>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</si>
  <si>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</si>
  <si>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</si>
  <si>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</si>
  <si>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</si>
  <si>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</si>
  <si>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</si>
  <si>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</si>
  <si>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</si>
  <si>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</si>
  <si>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</si>
  <si>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</si>
  <si>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</si>
  <si>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</si>
  <si>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</si>
  <si>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</si>
  <si>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</si>
  <si>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</si>
  <si>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</si>
  <si>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</si>
  <si>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</si>
  <si>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</si>
  <si>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 xml:space="preserve">                       / Б.Будсүрэн /</t>
  </si>
  <si>
    <t xml:space="preserve">"БӨӨН ХӨХ УУЛ-50" Төслийн ахлагч </t>
  </si>
  <si>
    <t>Арвин майнинг ХХК-ийн эдийн засагч, нягтлан бодогч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</si>
  <si>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</si>
  <si>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</si>
  <si>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</si>
  <si>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</si>
  <si>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 xml:space="preserve">                 /                            /</t>
  </si>
  <si>
    <t xml:space="preserve">                 /                           /</t>
  </si>
  <si>
    <t xml:space="preserve"> Үндэсний геологийн албаны ТЗУХ-ийн төсвийн санхүүжилт , гүйцэтгэл хариуцсан мэргэжилтэн       </t>
  </si>
  <si>
    <t>/ Т.Цэрэндулам /</t>
  </si>
  <si>
    <t xml:space="preserve"> / Л.Одонтуяа /</t>
  </si>
  <si>
    <t>/                      /</t>
  </si>
  <si>
    <t>2023 оны 04 дугаар сарын 1-нээс 04 дугаар сарын 30-ны өдөр хүртэл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</si>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</sst>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0 Arial "/>
      <family val="2"/>
      <charset val="204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vertAlign val="superscript"/>
      <sz val="11"/>
      <color theme="1"/>
      <name val="0 Arial 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/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3" fontId="6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6" fillId="4" borderId="1" xfId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3" fontId="0" fillId="0" borderId="0" xfId="0" applyNumberForma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43" fontId="0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right"/>
    </xf>
    <xf numFmtId="0" fontId="7" fillId="0" borderId="0" xfId="0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1" applyNumberFormat="1" applyFont="1" applyAlignment="1">
      <alignment horizontal="left"/>
    </xf>
    <xf numFmtId="43" fontId="0" fillId="0" borderId="0" xfId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4сар"/>
      <sheetName val="5сар"/>
      <sheetName val="6сар"/>
      <sheetName val="7сар"/>
      <sheetName val="8сар "/>
      <sheetName val="9сар "/>
      <sheetName val="10сар "/>
      <sheetName val="11сар "/>
      <sheetName val="12сар"/>
    </sheetNames>
    <sheetDataSet>
      <sheetData sheetId="0"/>
      <sheetData sheetId="1"/>
      <sheetData sheetId="2"/>
      <sheetData sheetId="3"/>
      <sheetData sheetId="4">
        <row r="13">
          <cell r="G13">
            <v>35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320</v>
          </cell>
        </row>
        <row r="51">
          <cell r="G51">
            <v>0</v>
          </cell>
        </row>
        <row r="52">
          <cell r="G52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6">
          <cell r="G96">
            <v>4</v>
          </cell>
        </row>
      </sheetData>
      <sheetData sheetId="5">
        <row r="15">
          <cell r="E15">
            <v>0</v>
          </cell>
        </row>
        <row r="96">
          <cell r="E96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view="pageBreakPreview" zoomScale="60" zoomScaleNormal="100" workbookViewId="0">
      <selection activeCell="C12" sqref="C12"/>
    </sheetView>
  </sheetViews>
  <sheetFormatPr defaultRowHeight="15.75"/>
  <cols>
    <col min="1" max="1" width="5.75" style="1" customWidth="1"/>
    <col min="2" max="2" width="53.875" customWidth="1"/>
    <col min="3" max="3" width="13.125" customWidth="1"/>
    <col min="4" max="4" width="13.5" style="4" customWidth="1"/>
    <col min="5" max="5" width="8.875" style="36" customWidth="1"/>
    <col min="6" max="6" width="17.125" style="4" customWidth="1"/>
    <col min="7" max="7" width="8.875" style="36" customWidth="1"/>
    <col min="8" max="8" width="19.75" style="4" customWidth="1"/>
    <col min="10" max="10" width="12.625" bestFit="1" customWidth="1"/>
  </cols>
  <sheetData>
    <row r="1" spans="1:8">
      <c r="A1" s="47" t="s">
        <v>0</v>
      </c>
      <c r="B1" s="47"/>
      <c r="C1" s="47"/>
      <c r="D1" s="47"/>
      <c r="E1" s="47"/>
      <c r="F1" s="47"/>
      <c r="G1" s="47"/>
      <c r="H1" s="47"/>
    </row>
    <row r="2" spans="1:8">
      <c r="A2" s="47" t="s">
        <v>1</v>
      </c>
      <c r="B2" s="47"/>
      <c r="C2" s="47"/>
      <c r="D2" s="47"/>
      <c r="E2" s="47"/>
      <c r="F2" s="47"/>
      <c r="G2" s="47"/>
      <c r="H2" s="47"/>
    </row>
    <row r="3" spans="1:8">
      <c r="A3" s="47" t="s">
        <v>2</v>
      </c>
      <c r="B3" s="47"/>
      <c r="C3" s="47"/>
      <c r="D3" s="47"/>
      <c r="E3" s="47"/>
      <c r="F3" s="47"/>
      <c r="G3" s="47"/>
      <c r="H3" s="47"/>
    </row>
    <row r="5" spans="1:8">
      <c r="B5" s="48" t="s">
        <v>3</v>
      </c>
      <c r="C5" s="48"/>
      <c r="D5" s="48"/>
      <c r="E5" s="48"/>
      <c r="F5" s="48"/>
      <c r="G5" s="48"/>
      <c r="H5" s="48"/>
    </row>
    <row r="6" spans="1:8">
      <c r="B6" s="48" t="s">
        <v>4</v>
      </c>
      <c r="C6" s="48"/>
      <c r="D6" s="48"/>
      <c r="E6" s="48"/>
      <c r="F6" s="48"/>
      <c r="G6" s="48"/>
      <c r="H6" s="48"/>
    </row>
    <row r="7" spans="1:8">
      <c r="B7" s="2"/>
      <c r="C7" s="2"/>
      <c r="D7" s="3"/>
      <c r="E7" s="37"/>
      <c r="F7" s="3"/>
    </row>
    <row r="8" spans="1:8">
      <c r="A8" s="47" t="s">
        <v>137</v>
      </c>
      <c r="B8" s="47"/>
      <c r="C8" s="47"/>
      <c r="D8" s="47"/>
      <c r="E8" s="47"/>
      <c r="F8" s="47"/>
      <c r="G8" s="47"/>
      <c r="H8" s="47"/>
    </row>
    <row r="9" spans="1:8">
      <c r="A9" s="47" t="s">
        <v>5</v>
      </c>
      <c r="B9" s="47"/>
      <c r="C9" s="47"/>
      <c r="D9" s="47"/>
      <c r="E9" s="47"/>
      <c r="F9" s="47"/>
      <c r="G9" s="47"/>
      <c r="H9" s="47"/>
    </row>
    <row r="10" spans="1:8" ht="13.5" customHeight="1">
      <c r="A10" s="53" t="s">
        <v>6</v>
      </c>
      <c r="B10" s="53" t="s">
        <v>7</v>
      </c>
      <c r="C10" s="54" t="s">
        <v>8</v>
      </c>
      <c r="D10" s="56" t="s">
        <v>9</v>
      </c>
      <c r="E10" s="45" t="s">
        <v>10</v>
      </c>
      <c r="F10" s="45"/>
      <c r="G10" s="45" t="s">
        <v>11</v>
      </c>
      <c r="H10" s="45"/>
    </row>
    <row r="11" spans="1:8" ht="13.5" customHeight="1">
      <c r="A11" s="53"/>
      <c r="B11" s="53"/>
      <c r="C11" s="55"/>
      <c r="D11" s="57"/>
      <c r="E11" s="5" t="s">
        <v>12</v>
      </c>
      <c r="F11" s="5" t="s">
        <v>13</v>
      </c>
      <c r="G11" s="5" t="s">
        <v>12</v>
      </c>
      <c r="H11" s="5" t="s">
        <v>13</v>
      </c>
    </row>
    <row r="12" spans="1:8" ht="13.5" customHeight="1">
      <c r="A12" s="43">
        <v>0</v>
      </c>
      <c r="B12" s="43">
        <v>1</v>
      </c>
      <c r="C12" s="6">
        <v>2</v>
      </c>
      <c r="D12" s="44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3.5" customHeight="1">
      <c r="A13" s="43"/>
      <c r="B13" s="7" t="s">
        <v>14</v>
      </c>
      <c r="C13" s="6" t="s">
        <v>15</v>
      </c>
      <c r="D13" s="8">
        <v>43000</v>
      </c>
      <c r="E13" s="9"/>
      <c r="F13" s="9">
        <f>D13*E13</f>
        <v>0</v>
      </c>
      <c r="G13" s="9">
        <f>'[1]4сар'!G13+'[1]5сар'!E13</f>
        <v>35</v>
      </c>
      <c r="H13" s="9">
        <f>D13*G13</f>
        <v>1505000</v>
      </c>
    </row>
    <row r="14" spans="1:8" ht="13.5" hidden="1" customHeight="1">
      <c r="A14" s="43"/>
      <c r="B14" s="7" t="s">
        <v>16</v>
      </c>
      <c r="C14" s="10" t="s">
        <v>17</v>
      </c>
      <c r="D14" s="11">
        <v>10095.281000000001</v>
      </c>
      <c r="E14" s="9"/>
      <c r="F14" s="9">
        <f>D14*E14:E14</f>
        <v>0</v>
      </c>
      <c r="G14" s="9">
        <f>'[1]4сар'!G14+'[1]5сар'!E14</f>
        <v>0</v>
      </c>
      <c r="H14" s="9">
        <f>D14*G14</f>
        <v>0</v>
      </c>
    </row>
    <row r="15" spans="1:8" ht="13.5" hidden="1" customHeight="1">
      <c r="A15" s="43"/>
      <c r="B15" s="7" t="s">
        <v>18</v>
      </c>
      <c r="C15" s="12" t="s">
        <v>138</v>
      </c>
      <c r="D15" s="13">
        <v>1650</v>
      </c>
      <c r="E15" s="9">
        <v>0</v>
      </c>
      <c r="F15" s="9">
        <f>D15*E15:E15</f>
        <v>0</v>
      </c>
      <c r="G15" s="9">
        <f>'[1]4сар'!G15+'[1]5сар'!E15</f>
        <v>0</v>
      </c>
      <c r="H15" s="9">
        <f>D15*G15</f>
        <v>0</v>
      </c>
    </row>
    <row r="16" spans="1:8" ht="13.5" customHeight="1">
      <c r="A16" s="14" t="s">
        <v>19</v>
      </c>
      <c r="B16" s="15" t="s">
        <v>20</v>
      </c>
      <c r="C16" s="14"/>
      <c r="D16" s="16"/>
      <c r="E16" s="16"/>
      <c r="F16" s="16">
        <f>SUM(F13:F15)</f>
        <v>0</v>
      </c>
      <c r="G16" s="16"/>
      <c r="H16" s="16">
        <f>SUM(H13:H15)</f>
        <v>1505000</v>
      </c>
    </row>
    <row r="17" spans="1:8" ht="13.5" hidden="1" customHeight="1">
      <c r="A17" s="43"/>
      <c r="B17" s="7" t="s">
        <v>21</v>
      </c>
      <c r="C17" s="12" t="s">
        <v>138</v>
      </c>
      <c r="D17" s="9">
        <v>42500</v>
      </c>
      <c r="E17" s="9"/>
      <c r="F17" s="9">
        <f>D17*E17</f>
        <v>0</v>
      </c>
      <c r="G17" s="9">
        <f>E17+'[1]4сар'!G17</f>
        <v>0</v>
      </c>
      <c r="H17" s="9">
        <f>D17*G17</f>
        <v>0</v>
      </c>
    </row>
    <row r="18" spans="1:8" ht="13.5" hidden="1" customHeight="1">
      <c r="A18" s="43"/>
      <c r="B18" s="7" t="s">
        <v>22</v>
      </c>
      <c r="C18" s="6" t="s">
        <v>23</v>
      </c>
      <c r="D18" s="9"/>
      <c r="E18" s="9"/>
      <c r="F18" s="9"/>
      <c r="G18" s="9">
        <f>E18+'[1]4сар'!G18</f>
        <v>0</v>
      </c>
      <c r="H18" s="9">
        <f t="shared" ref="H18:H23" si="0">D18*G18</f>
        <v>0</v>
      </c>
    </row>
    <row r="19" spans="1:8" ht="13.5" hidden="1" customHeight="1">
      <c r="A19" s="43"/>
      <c r="B19" s="7" t="s">
        <v>24</v>
      </c>
      <c r="C19" s="6" t="s">
        <v>23</v>
      </c>
      <c r="D19" s="9">
        <v>105000</v>
      </c>
      <c r="E19" s="9"/>
      <c r="F19" s="9">
        <f>D19*E19</f>
        <v>0</v>
      </c>
      <c r="G19" s="9">
        <f>E19+'[1]4сар'!G19</f>
        <v>0</v>
      </c>
      <c r="H19" s="9">
        <f t="shared" si="0"/>
        <v>0</v>
      </c>
    </row>
    <row r="20" spans="1:8" ht="13.5" hidden="1" customHeight="1">
      <c r="A20" s="43"/>
      <c r="B20" s="7" t="s">
        <v>25</v>
      </c>
      <c r="C20" s="6" t="s">
        <v>26</v>
      </c>
      <c r="D20" s="9">
        <v>5800</v>
      </c>
      <c r="E20" s="9"/>
      <c r="F20" s="9">
        <f t="shared" ref="F20:F23" si="1">D20*E20</f>
        <v>0</v>
      </c>
      <c r="G20" s="9">
        <f>E20+'[1]4сар'!G20</f>
        <v>0</v>
      </c>
      <c r="H20" s="9">
        <f>D20*G20</f>
        <v>0</v>
      </c>
    </row>
    <row r="21" spans="1:8" ht="13.5" hidden="1" customHeight="1">
      <c r="A21" s="43"/>
      <c r="B21" s="17" t="s">
        <v>27</v>
      </c>
      <c r="C21" s="6" t="s">
        <v>26</v>
      </c>
      <c r="D21" s="9">
        <v>2500</v>
      </c>
      <c r="E21" s="9"/>
      <c r="F21" s="9">
        <f t="shared" si="1"/>
        <v>0</v>
      </c>
      <c r="G21" s="9">
        <f>E21+'[1]4сар'!G21</f>
        <v>0</v>
      </c>
      <c r="H21" s="9">
        <f>D21*G21</f>
        <v>0</v>
      </c>
    </row>
    <row r="22" spans="1:8" ht="13.5" hidden="1" customHeight="1">
      <c r="A22" s="43"/>
      <c r="B22" s="17" t="s">
        <v>28</v>
      </c>
      <c r="C22" s="6" t="s">
        <v>26</v>
      </c>
      <c r="D22" s="9">
        <v>2500</v>
      </c>
      <c r="E22" s="9"/>
      <c r="F22" s="9">
        <f t="shared" si="1"/>
        <v>0</v>
      </c>
      <c r="G22" s="9">
        <f>E22+'[1]4сар'!G22</f>
        <v>0</v>
      </c>
      <c r="H22" s="9">
        <f t="shared" si="0"/>
        <v>0</v>
      </c>
    </row>
    <row r="23" spans="1:8" ht="13.5" hidden="1" customHeight="1">
      <c r="A23" s="43"/>
      <c r="B23" s="7" t="s">
        <v>29</v>
      </c>
      <c r="C23" s="6" t="s">
        <v>26</v>
      </c>
      <c r="D23" s="9">
        <v>2700</v>
      </c>
      <c r="E23" s="9"/>
      <c r="F23" s="9">
        <f t="shared" si="1"/>
        <v>0</v>
      </c>
      <c r="G23" s="9">
        <f>E23+'[1]4сар'!G23</f>
        <v>0</v>
      </c>
      <c r="H23" s="9">
        <f t="shared" si="0"/>
        <v>0</v>
      </c>
    </row>
    <row r="24" spans="1:8" ht="13.5" customHeight="1">
      <c r="A24" s="14" t="s">
        <v>30</v>
      </c>
      <c r="B24" s="15" t="s">
        <v>31</v>
      </c>
      <c r="C24" s="14"/>
      <c r="D24" s="16"/>
      <c r="E24" s="16"/>
      <c r="F24" s="18">
        <f>SUM(F17:F23)</f>
        <v>0</v>
      </c>
      <c r="G24" s="16"/>
      <c r="H24" s="18">
        <f>SUM(H17:H23)</f>
        <v>0</v>
      </c>
    </row>
    <row r="25" spans="1:8" ht="13.5" hidden="1" customHeight="1">
      <c r="A25" s="43"/>
      <c r="B25" s="7" t="s">
        <v>32</v>
      </c>
      <c r="C25" s="6" t="s">
        <v>33</v>
      </c>
      <c r="D25" s="9"/>
      <c r="E25" s="9"/>
      <c r="F25" s="9"/>
      <c r="G25" s="9">
        <f>E25+'[1]4сар'!G25</f>
        <v>0</v>
      </c>
      <c r="H25" s="9"/>
    </row>
    <row r="26" spans="1:8" ht="13.5" hidden="1" customHeight="1">
      <c r="A26" s="43"/>
      <c r="B26" s="7" t="s">
        <v>34</v>
      </c>
      <c r="C26" s="6" t="s">
        <v>35</v>
      </c>
      <c r="D26" s="9">
        <v>78000</v>
      </c>
      <c r="E26" s="9"/>
      <c r="F26" s="9">
        <f>D26*E26</f>
        <v>0</v>
      </c>
      <c r="G26" s="9">
        <f>E26+'[1]4сар'!G26</f>
        <v>0</v>
      </c>
      <c r="H26" s="9">
        <f>D26*G26</f>
        <v>0</v>
      </c>
    </row>
    <row r="27" spans="1:8" ht="13.5" hidden="1" customHeight="1">
      <c r="A27" s="43"/>
      <c r="B27" s="7" t="s">
        <v>36</v>
      </c>
      <c r="C27" s="6" t="s">
        <v>35</v>
      </c>
      <c r="D27" s="9"/>
      <c r="E27" s="9"/>
      <c r="F27" s="9"/>
      <c r="G27" s="9">
        <f>E27+'[1]4сар'!G27</f>
        <v>0</v>
      </c>
      <c r="H27" s="9"/>
    </row>
    <row r="28" spans="1:8" ht="13.5" hidden="1" customHeight="1">
      <c r="A28" s="43"/>
      <c r="B28" s="7" t="s">
        <v>37</v>
      </c>
      <c r="C28" s="6" t="s">
        <v>35</v>
      </c>
      <c r="D28" s="9">
        <v>65523</v>
      </c>
      <c r="E28" s="9"/>
      <c r="F28" s="9">
        <f>D28*E28</f>
        <v>0</v>
      </c>
      <c r="G28" s="9">
        <f>E28+'[1]4сар'!G28</f>
        <v>0</v>
      </c>
      <c r="H28" s="9">
        <f>D28*G28</f>
        <v>0</v>
      </c>
    </row>
    <row r="29" spans="1:8" ht="13.5" hidden="1" customHeight="1">
      <c r="A29" s="43"/>
      <c r="B29" s="7" t="s">
        <v>38</v>
      </c>
      <c r="C29" s="6" t="s">
        <v>35</v>
      </c>
      <c r="D29" s="9">
        <v>31500</v>
      </c>
      <c r="E29" s="9"/>
      <c r="F29" s="9">
        <f>D29*E29</f>
        <v>0</v>
      </c>
      <c r="G29" s="9">
        <f>E29+'[1]4сар'!G29</f>
        <v>0</v>
      </c>
      <c r="H29" s="9">
        <f>D29*G29</f>
        <v>0</v>
      </c>
    </row>
    <row r="30" spans="1:8" ht="13.5" customHeight="1">
      <c r="A30" s="14" t="s">
        <v>39</v>
      </c>
      <c r="B30" s="15" t="s">
        <v>40</v>
      </c>
      <c r="C30" s="14"/>
      <c r="D30" s="16"/>
      <c r="E30" s="16"/>
      <c r="F30" s="16">
        <f>F26+F28+F29</f>
        <v>0</v>
      </c>
      <c r="G30" s="16"/>
      <c r="H30" s="16">
        <f>H26+H28+H29</f>
        <v>0</v>
      </c>
    </row>
    <row r="31" spans="1:8" ht="13.5" hidden="1" customHeight="1">
      <c r="A31" s="43"/>
      <c r="B31" s="7" t="s">
        <v>41</v>
      </c>
      <c r="C31" s="43" t="s">
        <v>26</v>
      </c>
      <c r="D31" s="9">
        <v>14800</v>
      </c>
      <c r="E31" s="9"/>
      <c r="F31" s="9">
        <f>D31*E31</f>
        <v>0</v>
      </c>
      <c r="G31" s="9">
        <f>E31+'[1]4сар'!G31</f>
        <v>0</v>
      </c>
      <c r="H31" s="9">
        <f>D31*G31</f>
        <v>0</v>
      </c>
    </row>
    <row r="32" spans="1:8" ht="13.5" hidden="1" customHeight="1">
      <c r="A32" s="43"/>
      <c r="B32" s="7" t="s">
        <v>42</v>
      </c>
      <c r="C32" s="43" t="s">
        <v>26</v>
      </c>
      <c r="D32" s="9">
        <v>5600</v>
      </c>
      <c r="E32" s="9"/>
      <c r="F32" s="9">
        <f>D32*E32</f>
        <v>0</v>
      </c>
      <c r="G32" s="9">
        <f>E32+'[1]4сар'!G32</f>
        <v>0</v>
      </c>
      <c r="H32" s="9">
        <f>D32*G32</f>
        <v>0</v>
      </c>
    </row>
    <row r="33" spans="1:8" ht="13.5" hidden="1" customHeight="1">
      <c r="A33" s="43"/>
      <c r="B33" s="7" t="s">
        <v>43</v>
      </c>
      <c r="C33" s="43"/>
      <c r="D33" s="9"/>
      <c r="E33" s="9"/>
      <c r="F33" s="9"/>
      <c r="G33" s="9">
        <f>E33+'[1]4сар'!G33</f>
        <v>0</v>
      </c>
      <c r="H33" s="9"/>
    </row>
    <row r="34" spans="1:8" ht="13.5" hidden="1" customHeight="1">
      <c r="A34" s="43"/>
      <c r="B34" s="7" t="s">
        <v>44</v>
      </c>
      <c r="C34" s="43" t="s">
        <v>26</v>
      </c>
      <c r="D34" s="9">
        <v>9500</v>
      </c>
      <c r="E34" s="9"/>
      <c r="F34" s="9">
        <f>D34*E34</f>
        <v>0</v>
      </c>
      <c r="G34" s="9">
        <f>E34+'[1]4сар'!G34</f>
        <v>0</v>
      </c>
      <c r="H34" s="9">
        <f t="shared" ref="H34:H36" si="2">D34*G34</f>
        <v>0</v>
      </c>
    </row>
    <row r="35" spans="1:8" ht="13.5" hidden="1" customHeight="1">
      <c r="A35" s="43"/>
      <c r="B35" s="7" t="s">
        <v>45</v>
      </c>
      <c r="C35" s="43" t="s">
        <v>26</v>
      </c>
      <c r="D35" s="9">
        <v>16000</v>
      </c>
      <c r="E35" s="9"/>
      <c r="F35" s="9">
        <f t="shared" ref="F35:F40" si="3">D35*E35</f>
        <v>0</v>
      </c>
      <c r="G35" s="9">
        <f>E35+'[1]4сар'!G35</f>
        <v>0</v>
      </c>
      <c r="H35" s="9">
        <f t="shared" si="2"/>
        <v>0</v>
      </c>
    </row>
    <row r="36" spans="1:8" ht="13.5" hidden="1" customHeight="1">
      <c r="A36" s="43"/>
      <c r="B36" s="7" t="s">
        <v>46</v>
      </c>
      <c r="C36" s="43" t="s">
        <v>26</v>
      </c>
      <c r="D36" s="9">
        <v>11300</v>
      </c>
      <c r="E36" s="9"/>
      <c r="F36" s="9">
        <f t="shared" si="3"/>
        <v>0</v>
      </c>
      <c r="G36" s="9">
        <f>E36+'[1]4сар'!G36</f>
        <v>0</v>
      </c>
      <c r="H36" s="9">
        <f t="shared" si="2"/>
        <v>0</v>
      </c>
    </row>
    <row r="37" spans="1:8" ht="13.5" hidden="1" customHeight="1">
      <c r="A37" s="43"/>
      <c r="B37" s="7" t="s">
        <v>47</v>
      </c>
      <c r="C37" s="43"/>
      <c r="D37" s="9"/>
      <c r="E37" s="9"/>
      <c r="F37" s="9"/>
      <c r="G37" s="9">
        <f>E37+'[1]4сар'!G37</f>
        <v>0</v>
      </c>
      <c r="H37" s="9"/>
    </row>
    <row r="38" spans="1:8" ht="13.5" hidden="1" customHeight="1">
      <c r="A38" s="43"/>
      <c r="B38" s="17" t="s">
        <v>48</v>
      </c>
      <c r="C38" s="43"/>
      <c r="D38" s="9"/>
      <c r="E38" s="9"/>
      <c r="F38" s="9"/>
      <c r="G38" s="9">
        <f>E38+'[1]4сар'!G38</f>
        <v>0</v>
      </c>
      <c r="H38" s="9"/>
    </row>
    <row r="39" spans="1:8" ht="13.5" hidden="1" customHeight="1">
      <c r="A39" s="43"/>
      <c r="B39" s="7" t="s">
        <v>49</v>
      </c>
      <c r="C39" s="43"/>
      <c r="D39" s="9"/>
      <c r="E39" s="9"/>
      <c r="F39" s="9"/>
      <c r="G39" s="9">
        <f>E39+'[1]4сар'!G39</f>
        <v>0</v>
      </c>
      <c r="H39" s="9"/>
    </row>
    <row r="40" spans="1:8" ht="13.5" hidden="1" customHeight="1">
      <c r="A40" s="43"/>
      <c r="B40" s="7" t="s">
        <v>50</v>
      </c>
      <c r="C40" s="6" t="s">
        <v>35</v>
      </c>
      <c r="D40" s="9">
        <v>210000</v>
      </c>
      <c r="E40" s="9"/>
      <c r="F40" s="9">
        <f t="shared" si="3"/>
        <v>0</v>
      </c>
      <c r="G40" s="9">
        <f>E40+'[1]4сар'!G40</f>
        <v>0</v>
      </c>
      <c r="H40" s="9">
        <f>D40*G40</f>
        <v>0</v>
      </c>
    </row>
    <row r="41" spans="1:8" ht="13.5" hidden="1" customHeight="1">
      <c r="A41" s="43"/>
      <c r="B41" s="7" t="s">
        <v>51</v>
      </c>
      <c r="C41" s="43" t="s">
        <v>26</v>
      </c>
      <c r="D41" s="9">
        <v>5500</v>
      </c>
      <c r="E41" s="9"/>
      <c r="F41" s="9">
        <f>D41*E41</f>
        <v>0</v>
      </c>
      <c r="G41" s="9">
        <f>E41+'[1]4сар'!G41</f>
        <v>0</v>
      </c>
      <c r="H41" s="9">
        <f>D41*G41</f>
        <v>0</v>
      </c>
    </row>
    <row r="42" spans="1:8" ht="13.5" hidden="1" customHeight="1">
      <c r="A42" s="43"/>
      <c r="B42" s="7"/>
      <c r="C42" s="43"/>
      <c r="D42" s="9"/>
      <c r="E42" s="9"/>
      <c r="F42" s="9"/>
      <c r="G42" s="9">
        <f>E42+'[1]4сар'!G42</f>
        <v>0</v>
      </c>
      <c r="H42" s="9"/>
    </row>
    <row r="43" spans="1:8" ht="13.5" hidden="1" customHeight="1">
      <c r="A43" s="43"/>
      <c r="B43" s="7"/>
      <c r="C43" s="43"/>
      <c r="D43" s="9"/>
      <c r="E43" s="9"/>
      <c r="F43" s="9"/>
      <c r="G43" s="9">
        <f>E43+'[1]4сар'!G43</f>
        <v>0</v>
      </c>
      <c r="H43" s="9"/>
    </row>
    <row r="44" spans="1:8" ht="13.5" hidden="1" customHeight="1">
      <c r="A44" s="43"/>
      <c r="B44" s="7"/>
      <c r="C44" s="43"/>
      <c r="D44" s="9"/>
      <c r="E44" s="9"/>
      <c r="F44" s="9"/>
      <c r="G44" s="9">
        <f>E44+'[1]4сар'!G44</f>
        <v>0</v>
      </c>
      <c r="H44" s="9"/>
    </row>
    <row r="45" spans="1:8" ht="13.5" customHeight="1">
      <c r="A45" s="14" t="s">
        <v>52</v>
      </c>
      <c r="B45" s="15" t="s">
        <v>53</v>
      </c>
      <c r="C45" s="14"/>
      <c r="D45" s="16"/>
      <c r="E45" s="16"/>
      <c r="F45" s="16">
        <f>SUM(F31:F41)</f>
        <v>0</v>
      </c>
      <c r="G45" s="16"/>
      <c r="H45" s="16">
        <f>SUM(H31:H41)</f>
        <v>0</v>
      </c>
    </row>
    <row r="46" spans="1:8" ht="13.5" customHeight="1">
      <c r="A46" s="14" t="s">
        <v>54</v>
      </c>
      <c r="B46" s="15" t="s">
        <v>55</v>
      </c>
      <c r="C46" s="14"/>
      <c r="D46" s="16"/>
      <c r="E46" s="16"/>
      <c r="F46" s="16">
        <f>F24+F30+F45</f>
        <v>0</v>
      </c>
      <c r="G46" s="16"/>
      <c r="H46" s="16">
        <f>H24+H30+H45</f>
        <v>0</v>
      </c>
    </row>
    <row r="47" spans="1:8" ht="13.5" hidden="1" customHeight="1">
      <c r="A47" s="43"/>
      <c r="B47" s="7" t="s">
        <v>56</v>
      </c>
      <c r="C47" s="19" t="s">
        <v>17</v>
      </c>
      <c r="D47" s="20">
        <v>10095.281000000001</v>
      </c>
      <c r="E47" s="9"/>
      <c r="F47" s="9">
        <f>D47*E47</f>
        <v>0</v>
      </c>
      <c r="G47" s="9">
        <f>E47+'[1]4сар'!G47</f>
        <v>0</v>
      </c>
      <c r="H47" s="9">
        <f>D47*G47</f>
        <v>0</v>
      </c>
    </row>
    <row r="48" spans="1:8" ht="13.5" hidden="1" customHeight="1">
      <c r="A48" s="43"/>
      <c r="B48" s="7" t="s">
        <v>57</v>
      </c>
      <c r="C48" s="6" t="s">
        <v>17</v>
      </c>
      <c r="D48" s="8">
        <v>10095.281000000001</v>
      </c>
      <c r="E48" s="9"/>
      <c r="F48" s="9">
        <f t="shared" ref="F48" si="4">D48*E48</f>
        <v>0</v>
      </c>
      <c r="G48" s="9">
        <f>E48+'[1]4сар'!G48</f>
        <v>0</v>
      </c>
      <c r="H48" s="9">
        <f t="shared" ref="H48" si="5">D48*G48</f>
        <v>0</v>
      </c>
    </row>
    <row r="49" spans="1:10" ht="13.5" hidden="1" customHeight="1">
      <c r="A49" s="43"/>
      <c r="B49" s="7" t="s">
        <v>58</v>
      </c>
      <c r="C49" s="6" t="s">
        <v>15</v>
      </c>
      <c r="D49" s="8">
        <v>10000</v>
      </c>
      <c r="E49" s="9"/>
      <c r="F49" s="9">
        <f>D49*E49</f>
        <v>0</v>
      </c>
      <c r="G49" s="9">
        <f>E49+'[1]4сар'!G49</f>
        <v>0</v>
      </c>
      <c r="H49" s="9">
        <f>D49*G49</f>
        <v>0</v>
      </c>
    </row>
    <row r="50" spans="1:10" ht="13.5" customHeight="1">
      <c r="A50" s="43"/>
      <c r="B50" s="21" t="s">
        <v>59</v>
      </c>
      <c r="C50" s="6" t="s">
        <v>15</v>
      </c>
      <c r="D50" s="20">
        <v>38000</v>
      </c>
      <c r="E50" s="9">
        <v>80</v>
      </c>
      <c r="F50" s="9">
        <f>D50*E50</f>
        <v>3040000</v>
      </c>
      <c r="G50" s="9">
        <f>E50+'[1]4сар'!G50</f>
        <v>400</v>
      </c>
      <c r="H50" s="9">
        <f>D50*G50</f>
        <v>15200000</v>
      </c>
    </row>
    <row r="51" spans="1:10" ht="13.5" hidden="1" customHeight="1">
      <c r="A51" s="43"/>
      <c r="B51" s="17" t="s">
        <v>60</v>
      </c>
      <c r="C51" s="6" t="s">
        <v>15</v>
      </c>
      <c r="D51" s="22"/>
      <c r="E51" s="9"/>
      <c r="F51" s="9"/>
      <c r="G51" s="9">
        <f>E51+'[1]4сар'!G51</f>
        <v>0</v>
      </c>
      <c r="H51" s="9"/>
    </row>
    <row r="52" spans="1:10" ht="13.5" hidden="1" customHeight="1">
      <c r="A52" s="43"/>
      <c r="B52" s="17" t="s">
        <v>61</v>
      </c>
      <c r="C52" s="6" t="s">
        <v>15</v>
      </c>
      <c r="D52" s="22"/>
      <c r="E52" s="9"/>
      <c r="F52" s="9"/>
      <c r="G52" s="9">
        <f>E52+'[1]4сар'!G52</f>
        <v>0</v>
      </c>
      <c r="H52" s="9"/>
    </row>
    <row r="53" spans="1:10" ht="13.5" customHeight="1">
      <c r="A53" s="14" t="s">
        <v>62</v>
      </c>
      <c r="B53" s="15" t="s">
        <v>13</v>
      </c>
      <c r="C53" s="23"/>
      <c r="D53" s="16"/>
      <c r="E53" s="16"/>
      <c r="F53" s="16">
        <f>SUM(F47:F52)</f>
        <v>3040000</v>
      </c>
      <c r="G53" s="16"/>
      <c r="H53" s="16">
        <f>SUM(H47:H52)</f>
        <v>15200000</v>
      </c>
      <c r="J53" s="24"/>
    </row>
    <row r="54" spans="1:10" ht="13.5" hidden="1" customHeight="1">
      <c r="A54" s="43"/>
      <c r="B54" s="17" t="s">
        <v>63</v>
      </c>
      <c r="C54" s="6" t="s">
        <v>23</v>
      </c>
      <c r="D54" s="9">
        <v>650</v>
      </c>
      <c r="E54" s="9"/>
      <c r="F54" s="9">
        <f>D54*E54</f>
        <v>0</v>
      </c>
      <c r="G54" s="9">
        <f>E54+'[1]4сар'!G54</f>
        <v>0</v>
      </c>
      <c r="H54" s="9">
        <f>D54*G54</f>
        <v>0</v>
      </c>
    </row>
    <row r="55" spans="1:10" ht="13.5" hidden="1" customHeight="1">
      <c r="A55" s="43"/>
      <c r="B55" s="7" t="s">
        <v>64</v>
      </c>
      <c r="C55" s="6" t="s">
        <v>23</v>
      </c>
      <c r="D55" s="9">
        <v>550</v>
      </c>
      <c r="E55" s="9"/>
      <c r="F55" s="9">
        <f>D55*E55</f>
        <v>0</v>
      </c>
      <c r="G55" s="9">
        <f>E55+'[1]4сар'!G55</f>
        <v>0</v>
      </c>
      <c r="H55" s="9">
        <f t="shared" ref="H55:H56" si="6">D55*G55</f>
        <v>0</v>
      </c>
    </row>
    <row r="56" spans="1:10" ht="13.5" hidden="1" customHeight="1">
      <c r="A56" s="43"/>
      <c r="B56" s="7" t="s">
        <v>65</v>
      </c>
      <c r="C56" s="6" t="s">
        <v>23</v>
      </c>
      <c r="D56" s="9">
        <v>800</v>
      </c>
      <c r="E56" s="9"/>
      <c r="F56" s="9">
        <f>D56*E56</f>
        <v>0</v>
      </c>
      <c r="G56" s="9">
        <f>E56+'[1]4сар'!G56</f>
        <v>0</v>
      </c>
      <c r="H56" s="9">
        <f t="shared" si="6"/>
        <v>0</v>
      </c>
    </row>
    <row r="57" spans="1:10" ht="13.5" customHeight="1">
      <c r="A57" s="14" t="s">
        <v>66</v>
      </c>
      <c r="B57" s="15" t="s">
        <v>67</v>
      </c>
      <c r="C57" s="14"/>
      <c r="D57" s="16"/>
      <c r="E57" s="58"/>
      <c r="F57" s="16">
        <f>SUM(F54:F56)</f>
        <v>0</v>
      </c>
      <c r="G57" s="58"/>
      <c r="H57" s="16">
        <f>SUM(H54:H56)</f>
        <v>0</v>
      </c>
    </row>
    <row r="58" spans="1:10" ht="13.5" hidden="1" customHeight="1">
      <c r="A58" s="43"/>
      <c r="B58" s="7" t="s">
        <v>68</v>
      </c>
      <c r="C58" s="6" t="s">
        <v>23</v>
      </c>
      <c r="D58" s="9"/>
      <c r="E58" s="9"/>
      <c r="F58" s="9"/>
      <c r="G58" s="9">
        <f>E58+'[1]4сар'!G58</f>
        <v>0</v>
      </c>
      <c r="H58" s="9"/>
    </row>
    <row r="59" spans="1:10" ht="13.5" hidden="1" customHeight="1">
      <c r="A59" s="43"/>
      <c r="B59" s="7" t="s">
        <v>69</v>
      </c>
      <c r="C59" s="6" t="s">
        <v>23</v>
      </c>
      <c r="D59" s="9"/>
      <c r="E59" s="9"/>
      <c r="F59" s="9"/>
      <c r="G59" s="9">
        <f>E59+'[1]4сар'!G59</f>
        <v>0</v>
      </c>
      <c r="H59" s="9"/>
    </row>
    <row r="60" spans="1:10" ht="13.5" hidden="1" customHeight="1">
      <c r="A60" s="43"/>
      <c r="B60" s="17" t="s">
        <v>70</v>
      </c>
      <c r="C60" s="6" t="s">
        <v>23</v>
      </c>
      <c r="D60" s="9"/>
      <c r="E60" s="9"/>
      <c r="F60" s="9"/>
      <c r="G60" s="9">
        <f>E60+'[1]4сар'!G60</f>
        <v>0</v>
      </c>
      <c r="H60" s="9"/>
    </row>
    <row r="61" spans="1:10" ht="13.5" customHeight="1">
      <c r="A61" s="14" t="s">
        <v>71</v>
      </c>
      <c r="B61" s="15" t="s">
        <v>72</v>
      </c>
      <c r="C61" s="14"/>
      <c r="D61" s="16"/>
      <c r="E61" s="16"/>
      <c r="F61" s="16">
        <v>0</v>
      </c>
      <c r="G61" s="16"/>
      <c r="H61" s="16">
        <v>0</v>
      </c>
    </row>
    <row r="62" spans="1:10" ht="13.5" customHeight="1">
      <c r="A62" s="14" t="s">
        <v>73</v>
      </c>
      <c r="B62" s="15" t="s">
        <v>74</v>
      </c>
      <c r="C62" s="14"/>
      <c r="D62" s="16"/>
      <c r="E62" s="16"/>
      <c r="F62" s="16">
        <f>F16+F46+F53+F57</f>
        <v>3040000</v>
      </c>
      <c r="G62" s="16"/>
      <c r="H62" s="16">
        <f>H16+H46+H53+H57</f>
        <v>16705000</v>
      </c>
    </row>
    <row r="63" spans="1:10" ht="13.5" hidden="1" customHeight="1">
      <c r="A63" s="43"/>
      <c r="B63" s="17" t="s">
        <v>75</v>
      </c>
      <c r="C63" s="25" t="s">
        <v>26</v>
      </c>
      <c r="D63" s="9"/>
      <c r="E63" s="9"/>
      <c r="F63" s="9"/>
      <c r="G63" s="9">
        <f>E63+'[1]4сар'!G63</f>
        <v>0</v>
      </c>
      <c r="H63" s="9"/>
    </row>
    <row r="64" spans="1:10" ht="13.5" hidden="1" customHeight="1">
      <c r="A64" s="43"/>
      <c r="B64" s="7" t="s">
        <v>76</v>
      </c>
      <c r="C64" s="25" t="s">
        <v>26</v>
      </c>
      <c r="D64" s="9"/>
      <c r="E64" s="9"/>
      <c r="F64" s="9"/>
      <c r="G64" s="9">
        <f>E64+'[1]4сар'!G64</f>
        <v>0</v>
      </c>
      <c r="H64" s="9"/>
    </row>
    <row r="65" spans="1:8" ht="13.5" hidden="1" customHeight="1">
      <c r="A65" s="43"/>
      <c r="B65" s="7"/>
      <c r="C65" s="25"/>
      <c r="D65" s="9"/>
      <c r="E65" s="9"/>
      <c r="F65" s="9"/>
      <c r="G65" s="9">
        <f>E65+'[1]4сар'!G65</f>
        <v>0</v>
      </c>
      <c r="H65" s="9"/>
    </row>
    <row r="66" spans="1:8" ht="13.5" hidden="1" customHeight="1">
      <c r="A66" s="43"/>
      <c r="B66" s="7"/>
      <c r="C66" s="25"/>
      <c r="D66" s="9"/>
      <c r="E66" s="9"/>
      <c r="F66" s="9"/>
      <c r="G66" s="9">
        <f>E66+'[1]4сар'!G66</f>
        <v>0</v>
      </c>
      <c r="H66" s="9"/>
    </row>
    <row r="67" spans="1:8" ht="13.5" hidden="1" customHeight="1">
      <c r="A67" s="43"/>
      <c r="B67" s="7" t="s">
        <v>77</v>
      </c>
      <c r="C67" s="25" t="s">
        <v>26</v>
      </c>
      <c r="D67" s="9">
        <v>28000</v>
      </c>
      <c r="E67" s="9"/>
      <c r="F67" s="9">
        <f>D67*E67</f>
        <v>0</v>
      </c>
      <c r="G67" s="9">
        <f>E67+'[1]4сар'!G67</f>
        <v>0</v>
      </c>
      <c r="H67" s="9">
        <f>D67*G67</f>
        <v>0</v>
      </c>
    </row>
    <row r="68" spans="1:8" ht="13.5" hidden="1" customHeight="1">
      <c r="A68" s="43"/>
      <c r="B68" s="7" t="s">
        <v>78</v>
      </c>
      <c r="C68" s="25" t="s">
        <v>26</v>
      </c>
      <c r="D68" s="9">
        <v>27000</v>
      </c>
      <c r="E68" s="9"/>
      <c r="F68" s="9">
        <f>D68*E68</f>
        <v>0</v>
      </c>
      <c r="G68" s="9">
        <f>E68+'[1]4сар'!G68</f>
        <v>0</v>
      </c>
      <c r="H68" s="9">
        <f>D68*G68</f>
        <v>0</v>
      </c>
    </row>
    <row r="69" spans="1:8" ht="13.5" hidden="1" customHeight="1">
      <c r="A69" s="43"/>
      <c r="B69" s="7" t="s">
        <v>79</v>
      </c>
      <c r="C69" s="25" t="s">
        <v>26</v>
      </c>
      <c r="D69" s="9">
        <v>12000</v>
      </c>
      <c r="E69" s="9"/>
      <c r="F69" s="9">
        <f t="shared" ref="F69:F91" si="7">D69*E69</f>
        <v>0</v>
      </c>
      <c r="G69" s="9">
        <f>E69+'[1]4сар'!G69</f>
        <v>0</v>
      </c>
      <c r="H69" s="9">
        <f t="shared" ref="H69:H70" si="8">D69*G69</f>
        <v>0</v>
      </c>
    </row>
    <row r="70" spans="1:8" ht="13.5" hidden="1" customHeight="1">
      <c r="A70" s="43"/>
      <c r="B70" s="7" t="s">
        <v>80</v>
      </c>
      <c r="C70" s="25" t="s">
        <v>26</v>
      </c>
      <c r="D70" s="9">
        <v>13000</v>
      </c>
      <c r="E70" s="9"/>
      <c r="F70" s="9">
        <f t="shared" si="7"/>
        <v>0</v>
      </c>
      <c r="G70" s="9">
        <f>E70+'[1]4сар'!G70</f>
        <v>0</v>
      </c>
      <c r="H70" s="9">
        <f t="shared" si="8"/>
        <v>0</v>
      </c>
    </row>
    <row r="71" spans="1:8" ht="13.5" hidden="1" customHeight="1">
      <c r="A71" s="43"/>
      <c r="B71" s="7" t="s">
        <v>81</v>
      </c>
      <c r="C71" s="25" t="s">
        <v>26</v>
      </c>
      <c r="D71" s="9"/>
      <c r="E71" s="9"/>
      <c r="F71" s="9">
        <f t="shared" si="7"/>
        <v>0</v>
      </c>
      <c r="G71" s="9">
        <f>E71+'[1]4сар'!G71</f>
        <v>0</v>
      </c>
      <c r="H71" s="9"/>
    </row>
    <row r="72" spans="1:8" ht="13.5" hidden="1" customHeight="1">
      <c r="A72" s="43"/>
      <c r="B72" s="7" t="s">
        <v>82</v>
      </c>
      <c r="C72" s="25" t="s">
        <v>26</v>
      </c>
      <c r="D72" s="9">
        <v>20000</v>
      </c>
      <c r="E72" s="9"/>
      <c r="F72" s="9">
        <f t="shared" si="7"/>
        <v>0</v>
      </c>
      <c r="G72" s="9">
        <f>E72+'[1]4сар'!G72</f>
        <v>0</v>
      </c>
      <c r="H72" s="9">
        <f>D72*G72</f>
        <v>0</v>
      </c>
    </row>
    <row r="73" spans="1:8" ht="13.5" hidden="1" customHeight="1">
      <c r="A73" s="43"/>
      <c r="B73" s="7" t="s">
        <v>83</v>
      </c>
      <c r="C73" s="25" t="s">
        <v>26</v>
      </c>
      <c r="D73" s="9">
        <v>35500</v>
      </c>
      <c r="E73" s="9"/>
      <c r="F73" s="9">
        <f t="shared" si="7"/>
        <v>0</v>
      </c>
      <c r="G73" s="9">
        <f>E73+'[1]4сар'!G73</f>
        <v>0</v>
      </c>
      <c r="H73" s="9">
        <f>D73*G73</f>
        <v>0</v>
      </c>
    </row>
    <row r="74" spans="1:8" ht="13.5" hidden="1" customHeight="1">
      <c r="A74" s="43"/>
      <c r="B74" s="7" t="s">
        <v>84</v>
      </c>
      <c r="C74" s="25" t="s">
        <v>26</v>
      </c>
      <c r="D74" s="9"/>
      <c r="E74" s="9"/>
      <c r="F74" s="9">
        <f t="shared" si="7"/>
        <v>0</v>
      </c>
      <c r="G74" s="9">
        <f>E74+'[1]4сар'!G74</f>
        <v>0</v>
      </c>
      <c r="H74" s="9">
        <f t="shared" ref="H74:H91" si="9">D74*G74</f>
        <v>0</v>
      </c>
    </row>
    <row r="75" spans="1:8" ht="13.5" hidden="1" customHeight="1">
      <c r="A75" s="43"/>
      <c r="B75" s="17" t="s">
        <v>85</v>
      </c>
      <c r="C75" s="25" t="s">
        <v>26</v>
      </c>
      <c r="D75" s="9"/>
      <c r="E75" s="9"/>
      <c r="F75" s="9">
        <f t="shared" si="7"/>
        <v>0</v>
      </c>
      <c r="G75" s="9">
        <f>E75+'[1]4сар'!G75</f>
        <v>0</v>
      </c>
      <c r="H75" s="9">
        <f t="shared" si="9"/>
        <v>0</v>
      </c>
    </row>
    <row r="76" spans="1:8" ht="13.5" hidden="1" customHeight="1">
      <c r="A76" s="43"/>
      <c r="B76" s="7" t="s">
        <v>86</v>
      </c>
      <c r="C76" s="25" t="s">
        <v>26</v>
      </c>
      <c r="D76" s="9"/>
      <c r="E76" s="9"/>
      <c r="F76" s="9">
        <f t="shared" si="7"/>
        <v>0</v>
      </c>
      <c r="G76" s="9">
        <f>E76+'[1]4сар'!G76</f>
        <v>0</v>
      </c>
      <c r="H76" s="9">
        <f t="shared" si="9"/>
        <v>0</v>
      </c>
    </row>
    <row r="77" spans="1:8" ht="13.5" hidden="1" customHeight="1">
      <c r="A77" s="43"/>
      <c r="B77" s="7" t="s">
        <v>87</v>
      </c>
      <c r="C77" s="25" t="s">
        <v>26</v>
      </c>
      <c r="D77" s="9"/>
      <c r="E77" s="9"/>
      <c r="F77" s="9">
        <f t="shared" si="7"/>
        <v>0</v>
      </c>
      <c r="G77" s="9">
        <f>E77+'[1]4сар'!G77</f>
        <v>0</v>
      </c>
      <c r="H77" s="9">
        <f t="shared" si="9"/>
        <v>0</v>
      </c>
    </row>
    <row r="78" spans="1:8" ht="13.5" hidden="1" customHeight="1">
      <c r="A78" s="43"/>
      <c r="B78" s="7" t="s">
        <v>88</v>
      </c>
      <c r="C78" s="25" t="s">
        <v>26</v>
      </c>
      <c r="D78" s="9">
        <v>2000000</v>
      </c>
      <c r="E78" s="9"/>
      <c r="F78" s="9">
        <f t="shared" si="7"/>
        <v>0</v>
      </c>
      <c r="G78" s="9">
        <f>E78+'[1]4сар'!G78</f>
        <v>0</v>
      </c>
      <c r="H78" s="9">
        <f t="shared" si="9"/>
        <v>0</v>
      </c>
    </row>
    <row r="79" spans="1:8" ht="13.5" hidden="1" customHeight="1">
      <c r="A79" s="43"/>
      <c r="B79" s="7" t="s">
        <v>89</v>
      </c>
      <c r="C79" s="25" t="s">
        <v>26</v>
      </c>
      <c r="D79" s="9">
        <v>80000</v>
      </c>
      <c r="E79" s="9"/>
      <c r="F79" s="9">
        <f t="shared" si="7"/>
        <v>0</v>
      </c>
      <c r="G79" s="9">
        <f>E79+'[1]4сар'!G79</f>
        <v>0</v>
      </c>
      <c r="H79" s="9">
        <f t="shared" si="9"/>
        <v>0</v>
      </c>
    </row>
    <row r="80" spans="1:8" ht="13.5" hidden="1" customHeight="1">
      <c r="A80" s="43"/>
      <c r="B80" s="7" t="s">
        <v>90</v>
      </c>
      <c r="C80" s="25" t="s">
        <v>26</v>
      </c>
      <c r="D80" s="9">
        <v>80000</v>
      </c>
      <c r="E80" s="9"/>
      <c r="F80" s="9">
        <f t="shared" si="7"/>
        <v>0</v>
      </c>
      <c r="G80" s="9">
        <f>E80+'[1]4сар'!G80</f>
        <v>0</v>
      </c>
      <c r="H80" s="9">
        <f t="shared" si="9"/>
        <v>0</v>
      </c>
    </row>
    <row r="81" spans="1:10" ht="13.5" hidden="1" customHeight="1">
      <c r="A81" s="43"/>
      <c r="B81" s="7" t="s">
        <v>91</v>
      </c>
      <c r="C81" s="25" t="s">
        <v>26</v>
      </c>
      <c r="D81" s="9">
        <v>30000</v>
      </c>
      <c r="E81" s="9"/>
      <c r="F81" s="9">
        <f t="shared" si="7"/>
        <v>0</v>
      </c>
      <c r="G81" s="9">
        <f>E81+'[1]4сар'!G81</f>
        <v>0</v>
      </c>
      <c r="H81" s="9">
        <f t="shared" si="9"/>
        <v>0</v>
      </c>
    </row>
    <row r="82" spans="1:10" ht="13.5" hidden="1" customHeight="1">
      <c r="A82" s="43"/>
      <c r="B82" s="7" t="s">
        <v>92</v>
      </c>
      <c r="C82" s="25" t="s">
        <v>26</v>
      </c>
      <c r="D82" s="9">
        <v>80000</v>
      </c>
      <c r="E82" s="9"/>
      <c r="F82" s="9">
        <f t="shared" si="7"/>
        <v>0</v>
      </c>
      <c r="G82" s="9">
        <f>E82+'[1]4сар'!G82</f>
        <v>0</v>
      </c>
      <c r="H82" s="9">
        <f t="shared" si="9"/>
        <v>0</v>
      </c>
    </row>
    <row r="83" spans="1:10" ht="13.5" hidden="1" customHeight="1">
      <c r="A83" s="43"/>
      <c r="B83" s="7" t="s">
        <v>93</v>
      </c>
      <c r="C83" s="25" t="s">
        <v>26</v>
      </c>
      <c r="D83" s="9">
        <v>20000</v>
      </c>
      <c r="E83" s="9"/>
      <c r="F83" s="9">
        <f t="shared" si="7"/>
        <v>0</v>
      </c>
      <c r="G83" s="9">
        <f>E83+'[1]4сар'!G83</f>
        <v>0</v>
      </c>
      <c r="H83" s="9">
        <f t="shared" si="9"/>
        <v>0</v>
      </c>
    </row>
    <row r="84" spans="1:10" ht="13.5" hidden="1" customHeight="1">
      <c r="A84" s="43"/>
      <c r="B84" s="7" t="s">
        <v>94</v>
      </c>
      <c r="C84" s="25" t="s">
        <v>26</v>
      </c>
      <c r="D84" s="9">
        <v>14400</v>
      </c>
      <c r="E84" s="9"/>
      <c r="F84" s="9">
        <f t="shared" si="7"/>
        <v>0</v>
      </c>
      <c r="G84" s="9">
        <f>E84+'[1]4сар'!G84</f>
        <v>0</v>
      </c>
      <c r="H84" s="9">
        <f t="shared" si="9"/>
        <v>0</v>
      </c>
    </row>
    <row r="85" spans="1:10" ht="13.5" hidden="1" customHeight="1">
      <c r="A85" s="43"/>
      <c r="B85" s="7" t="s">
        <v>95</v>
      </c>
      <c r="C85" s="25" t="s">
        <v>26</v>
      </c>
      <c r="D85" s="9">
        <v>14000</v>
      </c>
      <c r="E85" s="9"/>
      <c r="F85" s="9">
        <f t="shared" si="7"/>
        <v>0</v>
      </c>
      <c r="G85" s="9">
        <f>E85+'[1]4сар'!G85</f>
        <v>0</v>
      </c>
      <c r="H85" s="9">
        <f t="shared" si="9"/>
        <v>0</v>
      </c>
    </row>
    <row r="86" spans="1:10" ht="13.5" hidden="1" customHeight="1">
      <c r="A86" s="43"/>
      <c r="B86" s="7" t="s">
        <v>96</v>
      </c>
      <c r="C86" s="25" t="s">
        <v>26</v>
      </c>
      <c r="D86" s="9">
        <v>18400</v>
      </c>
      <c r="E86" s="9"/>
      <c r="F86" s="9">
        <f t="shared" si="7"/>
        <v>0</v>
      </c>
      <c r="G86" s="9">
        <f>E86+'[1]4сар'!G86</f>
        <v>0</v>
      </c>
      <c r="H86" s="9">
        <f t="shared" si="9"/>
        <v>0</v>
      </c>
    </row>
    <row r="87" spans="1:10" ht="13.5" hidden="1" customHeight="1">
      <c r="A87" s="43"/>
      <c r="B87" s="17" t="s">
        <v>97</v>
      </c>
      <c r="C87" s="25" t="s">
        <v>26</v>
      </c>
      <c r="D87" s="9"/>
      <c r="E87" s="9"/>
      <c r="F87" s="9">
        <f t="shared" si="7"/>
        <v>0</v>
      </c>
      <c r="G87" s="9">
        <f>E87+'[1]4сар'!G87</f>
        <v>0</v>
      </c>
      <c r="H87" s="9">
        <f t="shared" si="9"/>
        <v>0</v>
      </c>
    </row>
    <row r="88" spans="1:10" ht="13.5" hidden="1" customHeight="1">
      <c r="A88" s="43"/>
      <c r="B88" s="17" t="s">
        <v>98</v>
      </c>
      <c r="C88" s="25" t="s">
        <v>26</v>
      </c>
      <c r="D88" s="9">
        <v>18240</v>
      </c>
      <c r="E88" s="9"/>
      <c r="F88" s="9">
        <f t="shared" si="7"/>
        <v>0</v>
      </c>
      <c r="G88" s="9">
        <f>E88+'[1]4сар'!G88</f>
        <v>0</v>
      </c>
      <c r="H88" s="9">
        <f t="shared" si="9"/>
        <v>0</v>
      </c>
      <c r="J88" s="26">
        <f>F62+F99</f>
        <v>3890000</v>
      </c>
    </row>
    <row r="89" spans="1:10" ht="13.5" hidden="1" customHeight="1">
      <c r="A89" s="43"/>
      <c r="B89" s="7" t="s">
        <v>99</v>
      </c>
      <c r="C89" s="25" t="s">
        <v>26</v>
      </c>
      <c r="D89" s="9">
        <v>6240</v>
      </c>
      <c r="E89" s="9"/>
      <c r="F89" s="9">
        <f t="shared" si="7"/>
        <v>0</v>
      </c>
      <c r="G89" s="9">
        <f>E89+'[1]4сар'!G89</f>
        <v>0</v>
      </c>
      <c r="H89" s="9">
        <f t="shared" si="9"/>
        <v>0</v>
      </c>
    </row>
    <row r="90" spans="1:10" ht="13.5" hidden="1" customHeight="1">
      <c r="A90" s="43"/>
      <c r="B90" s="27" t="s">
        <v>100</v>
      </c>
      <c r="C90" s="25" t="s">
        <v>26</v>
      </c>
      <c r="D90" s="9">
        <v>3120</v>
      </c>
      <c r="E90" s="9"/>
      <c r="F90" s="9">
        <f t="shared" si="7"/>
        <v>0</v>
      </c>
      <c r="G90" s="9">
        <f>E90+'[1]4сар'!G90</f>
        <v>0</v>
      </c>
      <c r="H90" s="9">
        <f t="shared" si="9"/>
        <v>0</v>
      </c>
      <c r="I90" s="28"/>
    </row>
    <row r="91" spans="1:10" ht="13.5" hidden="1" customHeight="1">
      <c r="A91" s="43"/>
      <c r="B91" s="7" t="s">
        <v>101</v>
      </c>
      <c r="C91" s="25" t="s">
        <v>26</v>
      </c>
      <c r="D91" s="9">
        <v>3120</v>
      </c>
      <c r="E91" s="9"/>
      <c r="F91" s="9">
        <f t="shared" si="7"/>
        <v>0</v>
      </c>
      <c r="G91" s="9">
        <f>E91+'[1]4сар'!G91</f>
        <v>0</v>
      </c>
      <c r="H91" s="9">
        <f t="shared" si="9"/>
        <v>0</v>
      </c>
    </row>
    <row r="92" spans="1:10" ht="13.5" hidden="1" customHeight="1">
      <c r="A92" s="43"/>
      <c r="B92" s="7"/>
      <c r="C92" s="25"/>
      <c r="D92" s="9"/>
      <c r="E92" s="9"/>
      <c r="F92" s="9"/>
      <c r="G92" s="9">
        <f>E92+'[1]4сар'!G92</f>
        <v>0</v>
      </c>
      <c r="H92" s="9"/>
    </row>
    <row r="93" spans="1:10">
      <c r="A93" s="14" t="s">
        <v>102</v>
      </c>
      <c r="B93" s="29" t="s">
        <v>103</v>
      </c>
      <c r="C93" s="14"/>
      <c r="D93" s="16"/>
      <c r="E93" s="16"/>
      <c r="F93" s="16">
        <f>SUM(F63:F91)</f>
        <v>0</v>
      </c>
      <c r="G93" s="16"/>
      <c r="H93" s="16">
        <f>SUM(H63:H91)</f>
        <v>0</v>
      </c>
    </row>
    <row r="94" spans="1:10" hidden="1">
      <c r="A94" s="43"/>
      <c r="B94" s="7" t="s">
        <v>104</v>
      </c>
      <c r="C94" s="43" t="s">
        <v>105</v>
      </c>
      <c r="D94" s="9">
        <v>85000</v>
      </c>
      <c r="E94" s="9">
        <v>0</v>
      </c>
      <c r="F94" s="9">
        <f>D94*E94</f>
        <v>0</v>
      </c>
      <c r="G94" s="9">
        <f>E94+'[1]4сар'!G54</f>
        <v>0</v>
      </c>
      <c r="H94" s="9">
        <f>D94*G94</f>
        <v>0</v>
      </c>
    </row>
    <row r="95" spans="1:10" hidden="1">
      <c r="A95" s="43"/>
      <c r="B95" s="7" t="s">
        <v>106</v>
      </c>
      <c r="C95" s="43" t="s">
        <v>105</v>
      </c>
      <c r="D95" s="9">
        <v>150000</v>
      </c>
      <c r="E95" s="9">
        <v>0</v>
      </c>
      <c r="F95" s="9">
        <f>D95*E95</f>
        <v>0</v>
      </c>
      <c r="G95" s="9">
        <f>E95+'[1]4сар'!G55</f>
        <v>0</v>
      </c>
      <c r="H95" s="9">
        <f>D95*G95</f>
        <v>0</v>
      </c>
    </row>
    <row r="96" spans="1:10">
      <c r="A96" s="43"/>
      <c r="B96" s="7" t="s">
        <v>107</v>
      </c>
      <c r="C96" s="43" t="s">
        <v>108</v>
      </c>
      <c r="D96" s="9">
        <v>850000</v>
      </c>
      <c r="E96" s="9">
        <v>1</v>
      </c>
      <c r="F96" s="9">
        <f>D96*E96</f>
        <v>850000</v>
      </c>
      <c r="G96" s="9">
        <f>'[1]4сар'!G96+'[1]5сар'!E96</f>
        <v>5</v>
      </c>
      <c r="H96" s="9">
        <f>D96*G96</f>
        <v>4250000</v>
      </c>
    </row>
    <row r="97" spans="1:10" hidden="1">
      <c r="A97" s="43" t="s">
        <v>139</v>
      </c>
      <c r="B97" s="7" t="s">
        <v>109</v>
      </c>
      <c r="C97" s="43" t="s">
        <v>110</v>
      </c>
      <c r="D97" s="9">
        <v>1000000</v>
      </c>
      <c r="E97" s="9"/>
      <c r="F97" s="9">
        <f>D97*E97</f>
        <v>0</v>
      </c>
      <c r="G97" s="9">
        <f>E97+'[1]4сар'!G57</f>
        <v>0</v>
      </c>
      <c r="H97" s="9">
        <f>D97*G97</f>
        <v>0</v>
      </c>
    </row>
    <row r="98" spans="1:10">
      <c r="A98" s="43"/>
      <c r="B98" s="7" t="s">
        <v>111</v>
      </c>
      <c r="C98" s="43"/>
      <c r="D98" s="9"/>
      <c r="E98" s="9"/>
      <c r="F98" s="9"/>
      <c r="G98" s="9">
        <f>E98+'[1]4сар'!G58</f>
        <v>0</v>
      </c>
      <c r="H98" s="9"/>
    </row>
    <row r="99" spans="1:10" ht="13.5" customHeight="1">
      <c r="A99" s="14" t="s">
        <v>112</v>
      </c>
      <c r="B99" s="15" t="s">
        <v>113</v>
      </c>
      <c r="C99" s="14"/>
      <c r="D99" s="16"/>
      <c r="E99" s="16"/>
      <c r="F99" s="16">
        <f>SUM(F94:F98)</f>
        <v>850000</v>
      </c>
      <c r="G99" s="16"/>
      <c r="H99" s="16">
        <f>SUM(H94:H98)</f>
        <v>4250000</v>
      </c>
    </row>
    <row r="100" spans="1:10" ht="13.5" customHeight="1">
      <c r="A100" s="14" t="s">
        <v>114</v>
      </c>
      <c r="B100" s="15" t="s">
        <v>115</v>
      </c>
      <c r="C100" s="14"/>
      <c r="D100" s="16"/>
      <c r="E100" s="16"/>
      <c r="F100" s="16">
        <f>F99+F93</f>
        <v>850000</v>
      </c>
      <c r="G100" s="16"/>
      <c r="H100" s="16">
        <f>H99+H93</f>
        <v>4250000</v>
      </c>
    </row>
    <row r="101" spans="1:10" ht="13.5" customHeight="1">
      <c r="A101" s="14"/>
      <c r="B101" s="15"/>
      <c r="C101" s="14"/>
      <c r="D101" s="16"/>
      <c r="E101" s="16"/>
      <c r="F101" s="16"/>
      <c r="G101" s="16"/>
      <c r="H101" s="16"/>
    </row>
    <row r="102" spans="1:10" ht="13.5" customHeight="1">
      <c r="A102" s="14" t="s">
        <v>116</v>
      </c>
      <c r="B102" s="15" t="s">
        <v>117</v>
      </c>
      <c r="C102" s="14"/>
      <c r="D102" s="16"/>
      <c r="E102" s="16"/>
      <c r="F102" s="16">
        <f>F62+F100</f>
        <v>3890000</v>
      </c>
      <c r="G102" s="16"/>
      <c r="H102" s="16">
        <f>H62+H100</f>
        <v>20955000</v>
      </c>
    </row>
    <row r="103" spans="1:10" ht="13.5" customHeight="1">
      <c r="A103" s="14" t="s">
        <v>118</v>
      </c>
      <c r="B103" s="15" t="s">
        <v>119</v>
      </c>
      <c r="C103" s="14"/>
      <c r="D103" s="16"/>
      <c r="E103" s="16"/>
      <c r="F103" s="16">
        <f>F102*0.1</f>
        <v>389000</v>
      </c>
      <c r="G103" s="16"/>
      <c r="H103" s="16">
        <f>H102*0.1</f>
        <v>2095500</v>
      </c>
    </row>
    <row r="104" spans="1:10" ht="13.5" customHeight="1">
      <c r="A104" s="14" t="s">
        <v>120</v>
      </c>
      <c r="B104" s="15" t="s">
        <v>121</v>
      </c>
      <c r="C104" s="14"/>
      <c r="D104" s="16"/>
      <c r="E104" s="16"/>
      <c r="F104" s="16">
        <f>SUM(F102:F103)</f>
        <v>4279000</v>
      </c>
      <c r="G104" s="16"/>
      <c r="H104" s="16">
        <f>SUM(H102:H103)</f>
        <v>23050500</v>
      </c>
      <c r="J104" s="26"/>
    </row>
    <row r="105" spans="1:10" s="31" customFormat="1" ht="13.5" customHeight="1">
      <c r="A105" s="30"/>
      <c r="B105" s="38" t="s">
        <v>122</v>
      </c>
      <c r="C105" s="39"/>
      <c r="D105" s="32"/>
      <c r="E105" s="40"/>
      <c r="F105" s="4"/>
      <c r="G105" s="36"/>
      <c r="H105" s="4"/>
    </row>
    <row r="106" spans="1:10" s="31" customFormat="1" ht="13.5" customHeight="1">
      <c r="A106" s="30"/>
      <c r="B106" s="51" t="s">
        <v>123</v>
      </c>
      <c r="C106" s="51"/>
      <c r="D106" s="51"/>
      <c r="E106" s="51"/>
      <c r="F106" s="46" t="s">
        <v>124</v>
      </c>
      <c r="G106" s="46"/>
      <c r="H106" s="4"/>
    </row>
    <row r="107" spans="1:10" s="31" customFormat="1" ht="13.5" customHeight="1">
      <c r="A107" s="30"/>
      <c r="B107" s="51" t="s">
        <v>125</v>
      </c>
      <c r="C107" s="51"/>
      <c r="D107" s="51"/>
      <c r="E107" s="51"/>
      <c r="F107" s="46" t="s">
        <v>136</v>
      </c>
      <c r="G107" s="46"/>
      <c r="H107" s="4"/>
    </row>
    <row r="108" spans="1:10" s="31" customFormat="1" ht="13.5" customHeight="1">
      <c r="A108" s="30"/>
      <c r="B108" s="52" t="s">
        <v>126</v>
      </c>
      <c r="C108" s="52"/>
      <c r="D108" s="52"/>
      <c r="E108" s="52"/>
      <c r="F108" s="46" t="s">
        <v>135</v>
      </c>
      <c r="G108" s="46"/>
      <c r="H108" s="4"/>
    </row>
    <row r="109" spans="1:10" s="31" customFormat="1" ht="13.5" customHeight="1">
      <c r="A109" s="30"/>
      <c r="B109" s="38" t="s">
        <v>127</v>
      </c>
      <c r="C109" s="39"/>
      <c r="D109" s="32"/>
      <c r="E109" s="40"/>
      <c r="F109" s="41"/>
      <c r="G109" s="42"/>
      <c r="H109" s="4"/>
    </row>
    <row r="110" spans="1:10" s="31" customFormat="1" ht="13.5" customHeight="1">
      <c r="A110" s="30"/>
      <c r="B110" s="51" t="s">
        <v>128</v>
      </c>
      <c r="C110" s="51"/>
      <c r="D110" s="51"/>
      <c r="E110" s="51"/>
      <c r="F110" s="46" t="s">
        <v>132</v>
      </c>
      <c r="G110" s="46"/>
      <c r="H110" s="4"/>
    </row>
    <row r="111" spans="1:10" s="31" customFormat="1" ht="13.5" customHeight="1">
      <c r="A111" s="30"/>
      <c r="B111" s="38" t="s">
        <v>129</v>
      </c>
      <c r="C111" s="39"/>
      <c r="D111" s="32"/>
      <c r="E111" s="40"/>
      <c r="F111" s="46"/>
      <c r="G111" s="46"/>
      <c r="H111" s="4"/>
    </row>
    <row r="112" spans="1:10" s="31" customFormat="1" ht="13.5" customHeight="1">
      <c r="A112" s="30"/>
      <c r="B112" s="51" t="s">
        <v>130</v>
      </c>
      <c r="C112" s="51"/>
      <c r="D112" s="51"/>
      <c r="E112" s="51"/>
      <c r="F112" s="46" t="s">
        <v>131</v>
      </c>
      <c r="G112" s="46"/>
      <c r="H112" s="4"/>
    </row>
    <row r="113" spans="1:8" s="35" customFormat="1" ht="18" customHeight="1">
      <c r="A113" s="33"/>
      <c r="B113" s="49" t="s">
        <v>133</v>
      </c>
      <c r="C113" s="49"/>
      <c r="D113" s="49"/>
      <c r="E113" s="49"/>
      <c r="F113" s="50" t="s">
        <v>134</v>
      </c>
      <c r="G113" s="50"/>
      <c r="H113" s="34"/>
    </row>
    <row r="114" spans="1:8" s="31" customFormat="1">
      <c r="A114" s="30"/>
      <c r="D114" s="4"/>
      <c r="E114" s="36"/>
      <c r="F114" s="4"/>
      <c r="G114" s="36"/>
      <c r="H114" s="4"/>
    </row>
  </sheetData>
  <mergeCells count="26">
    <mergeCell ref="A8:H8"/>
    <mergeCell ref="B113:E113"/>
    <mergeCell ref="F113:G113"/>
    <mergeCell ref="F111:G111"/>
    <mergeCell ref="F110:G110"/>
    <mergeCell ref="B106:E106"/>
    <mergeCell ref="B107:E107"/>
    <mergeCell ref="B108:E108"/>
    <mergeCell ref="B110:E110"/>
    <mergeCell ref="B112:E112"/>
    <mergeCell ref="A9:H9"/>
    <mergeCell ref="A10:A11"/>
    <mergeCell ref="B10:B11"/>
    <mergeCell ref="C10:C11"/>
    <mergeCell ref="D10:D11"/>
    <mergeCell ref="E10:F10"/>
    <mergeCell ref="A1:H1"/>
    <mergeCell ref="A2:H2"/>
    <mergeCell ref="A3:H3"/>
    <mergeCell ref="B5:H5"/>
    <mergeCell ref="B6:H6"/>
    <mergeCell ref="G10:H10"/>
    <mergeCell ref="F106:G106"/>
    <mergeCell ref="F107:G107"/>
    <mergeCell ref="F108:G108"/>
    <mergeCell ref="F112:G112"/>
  </mergeCells>
  <pageMargins left="0.51181102362204722" right="0.31496062992125984" top="0.74803149606299213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2024-05-17T04:41:38Z</cp:lastPrinted>
  <dcterms:created xsi:type="dcterms:W3CDTF">2024-03-13T04:01:16Z</dcterms:created>
  <dcterms:modified xsi:type="dcterms:W3CDTF">2024-05-17T05:24:20Z</dcterms:modified>
</cp:coreProperties>
</file>