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reen\OneDrive\Desktop\2024 guitsetgel\2024-5 sar\"/>
    </mc:Choice>
  </mc:AlternateContent>
  <xr:revisionPtr revIDLastSave="0" documentId="13_ncr:1_{783EE1F5-FF4E-43CA-9A32-0C15911FC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z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5" l="1"/>
  <c r="F90" i="5"/>
  <c r="H89" i="5"/>
  <c r="F89" i="5"/>
  <c r="H88" i="5"/>
  <c r="F88" i="5"/>
  <c r="H87" i="5"/>
  <c r="F87" i="5"/>
  <c r="H86" i="5"/>
  <c r="F86" i="5"/>
  <c r="H85" i="5"/>
  <c r="F85" i="5"/>
  <c r="H84" i="5"/>
  <c r="F84" i="5"/>
  <c r="H83" i="5"/>
  <c r="F83" i="5"/>
  <c r="H82" i="5"/>
  <c r="F82" i="5"/>
  <c r="H81" i="5"/>
  <c r="F81" i="5"/>
  <c r="H80" i="5"/>
  <c r="F80" i="5"/>
  <c r="H79" i="5"/>
  <c r="F79" i="5"/>
  <c r="H78" i="5"/>
  <c r="F78" i="5"/>
  <c r="H77" i="5"/>
  <c r="F77" i="5"/>
  <c r="H76" i="5"/>
  <c r="F76" i="5"/>
  <c r="H75" i="5"/>
  <c r="F75" i="5"/>
  <c r="H74" i="5"/>
  <c r="F74" i="5"/>
  <c r="H73" i="5"/>
  <c r="F73" i="5"/>
  <c r="H72" i="5"/>
  <c r="F72" i="5"/>
  <c r="H71" i="5"/>
  <c r="F71" i="5"/>
  <c r="H69" i="5"/>
  <c r="F69" i="5"/>
  <c r="H68" i="5"/>
  <c r="F68" i="5"/>
  <c r="H67" i="5"/>
  <c r="F67" i="5"/>
  <c r="H63" i="5"/>
  <c r="F63" i="5"/>
  <c r="H62" i="5"/>
  <c r="F62" i="5"/>
  <c r="H57" i="5"/>
  <c r="F57" i="5"/>
  <c r="H56" i="5"/>
  <c r="F56" i="5"/>
  <c r="H55" i="5"/>
  <c r="F55" i="5"/>
  <c r="H54" i="5"/>
  <c r="F54" i="5"/>
  <c r="H51" i="5"/>
  <c r="F51" i="5"/>
  <c r="H50" i="5"/>
  <c r="F50" i="5"/>
  <c r="H49" i="5"/>
  <c r="F49" i="5"/>
  <c r="H47" i="5"/>
  <c r="F47" i="5"/>
  <c r="H46" i="5"/>
  <c r="F46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4" i="5"/>
  <c r="F14" i="5"/>
  <c r="H13" i="5"/>
  <c r="F13" i="5"/>
  <c r="H12" i="5"/>
  <c r="F12" i="5"/>
  <c r="H48" i="5" l="1"/>
  <c r="F52" i="5"/>
  <c r="F61" i="5"/>
  <c r="F70" i="5"/>
  <c r="F15" i="5"/>
  <c r="H70" i="5"/>
  <c r="H91" i="5"/>
  <c r="F91" i="5"/>
  <c r="F43" i="5"/>
  <c r="H15" i="5"/>
  <c r="H52" i="5"/>
  <c r="F48" i="5"/>
  <c r="I48" i="5" s="1"/>
  <c r="H43" i="5"/>
  <c r="H61" i="5"/>
  <c r="F53" i="5" l="1"/>
  <c r="H92" i="5"/>
  <c r="F92" i="5"/>
  <c r="H53" i="5"/>
  <c r="F98" i="5" l="1"/>
  <c r="H93" i="5"/>
  <c r="F93" i="5"/>
  <c r="H98" i="5"/>
  <c r="F99" i="5" l="1"/>
  <c r="I99" i="5" s="1"/>
  <c r="H99" i="5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<sst xmlns="http://schemas.openxmlformats.org/spreadsheetml/2006/main" count="193" uniqueCount="117">
  <si>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</si>
  <si>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</si>
  <si>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</si>
  <si>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</si>
  <si>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</si>
  <si>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</si>
  <si>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</si>
  <si>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</si>
  <si>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</si>
  <si>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</si>
  <si>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</si>
  <si>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</si>
  <si>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</si>
  <si>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</si>
  <si>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</si>
  <si>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</si>
  <si>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</si>
  <si>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</si>
  <si>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</si>
  <si>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</si>
  <si>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</si>
  <si>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</si>
  <si>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</si>
  <si>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</si>
  <si>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</si>
  <si>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</si>
  <si>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</si>
  <si>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</si>
  <si>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</si>
  <si>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</si>
  <si>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</si>
  <si>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</si>
  <si>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</si>
  <si>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</si>
  <si>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</si>
  <si>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</si>
  <si>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</si>
  <si>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</si>
  <si>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</si>
  <si>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</si>
  <si>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</si>
  <si>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</si>
  <si>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</si>
  <si>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</si>
  <si>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</si>
  <si>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</si>
  <si>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</si>
  <si>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</si>
  <si>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</si>
  <si>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</si>
  <si>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</si>
  <si>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</si>
  <si>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</si>
  <si>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</si>
  <si>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</si>
  <si>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</si>
  <si>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</si>
  <si>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</si>
  <si>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</si>
  <si>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</si>
  <si>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</si>
  <si>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</si>
  <si>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</si>
  <si>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</si>
  <si>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</si>
  <si>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</si>
  <si>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</si>
  <si>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</si>
  <si>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</si>
  <si>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</si>
  <si>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</si>
  <si>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</si>
  <si>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</si>
  <si>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</si>
  <si>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</si>
  <si>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</si>
  <si>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</si>
  <si>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</si>
  <si>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</si>
  <si>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</si>
  <si>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</si>
  <si>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</si>
  <si>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</si>
  <si>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</si>
  <si>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</si>
  <si>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</si>
  <si>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</si>
  <si>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</si>
  <si>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</si>
  <si>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</si>
  <si>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</si>
  <si>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</si>
  <si>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</si>
  <si>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</si>
  <si>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</si>
  <si>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</si>
  <si>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</si>
  <si>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</si>
  <si>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</si>
  <si>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</si>
  <si>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</si>
  <si>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</si>
  <si>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</si>
  <si>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</si>
  <si>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</si>
  <si>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</si>
  <si>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</si>
  <si>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</si>
  <si>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</si>
  <si>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</si>
  <si>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</si>
  <si>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</si>
  <si>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</si>
  <si>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</si>
  <si>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</si>
  <si>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05 дүгээр сарын 01 ээс  05 дүгээр сарын 31 хүртэл</t>
  </si>
  <si>
    <t xml:space="preserve"> 5-р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</si>
</sst>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₮_-;\-* #,##0_₮_-;_-* &quot;-&quot;_₮_-;_-@_-"/>
    <numFmt numFmtId="166" formatCode="_-* #,##0_р_._-;\-* #,##0_р_._-;_-* &quot;-&quot;_р_._-;_-@_-"/>
    <numFmt numFmtId="167" formatCode="_-* #,##0.0_р_._-;\-* #,##0.0_р_._-;_-* &quot;-&quot;_р_._-;_-@_-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6" fontId="2" fillId="0" borderId="5" xfId="3" applyNumberFormat="1" applyFont="1" applyBorder="1"/>
    <xf numFmtId="167" fontId="2" fillId="0" borderId="5" xfId="3" applyNumberFormat="1" applyFont="1" applyBorder="1"/>
    <xf numFmtId="166" fontId="2" fillId="2" borderId="5" xfId="3" applyNumberFormat="1" applyFont="1" applyFill="1" applyBorder="1"/>
    <xf numFmtId="0" fontId="2" fillId="0" borderId="0" xfId="0" applyFont="1"/>
    <xf numFmtId="168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6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9" fontId="7" fillId="0" borderId="5" xfId="1" applyNumberFormat="1" applyFont="1" applyBorder="1" applyAlignment="1">
      <alignment horizontal="center"/>
    </xf>
    <xf numFmtId="169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9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6" fontId="2" fillId="0" borderId="4" xfId="3" applyNumberFormat="1" applyFont="1" applyBorder="1"/>
    <xf numFmtId="167" fontId="2" fillId="0" borderId="4" xfId="3" applyNumberFormat="1" applyFont="1" applyBorder="1"/>
    <xf numFmtId="169" fontId="7" fillId="0" borderId="4" xfId="1" applyNumberFormat="1" applyFont="1" applyBorder="1" applyAlignment="1">
      <alignment horizontal="center"/>
    </xf>
    <xf numFmtId="169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6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/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0" applyFont="1" applyBorder="1"/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workbookViewId="0">
      <selection activeCell="N22" sqref="N22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51" t="s">
        <v>0</v>
      </c>
      <c r="D4" s="51"/>
      <c r="E4" s="51"/>
      <c r="F4" s="51"/>
      <c r="G4" s="51"/>
      <c r="H4" s="51"/>
      <c r="I4" s="2"/>
    </row>
    <row r="5" spans="1:9" ht="15.75" x14ac:dyDescent="0.25">
      <c r="A5" s="1"/>
      <c r="B5" s="52" t="s">
        <v>1</v>
      </c>
      <c r="C5" s="52"/>
      <c r="D5" s="52"/>
      <c r="E5" s="52"/>
      <c r="F5" s="52"/>
      <c r="G5" s="52"/>
      <c r="H5" s="52"/>
      <c r="I5" s="52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52" t="s">
        <v>115</v>
      </c>
      <c r="B7" s="52"/>
      <c r="C7" s="52"/>
      <c r="D7" s="52"/>
      <c r="E7" s="52"/>
      <c r="F7" s="52"/>
      <c r="G7" s="52"/>
      <c r="H7" s="52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53" t="s">
        <v>4</v>
      </c>
      <c r="F9" s="53"/>
      <c r="G9" s="53"/>
      <c r="H9" s="53"/>
      <c r="I9" s="1"/>
    </row>
    <row r="10" spans="1:9" x14ac:dyDescent="0.25">
      <c r="A10" s="54" t="s">
        <v>5</v>
      </c>
      <c r="B10" s="56" t="s">
        <v>6</v>
      </c>
      <c r="C10" s="56" t="s">
        <v>7</v>
      </c>
      <c r="D10" s="58" t="s">
        <v>8</v>
      </c>
      <c r="E10" s="60" t="s">
        <v>9</v>
      </c>
      <c r="F10" s="61"/>
      <c r="G10" s="60" t="s">
        <v>10</v>
      </c>
      <c r="H10" s="61"/>
      <c r="I10" s="1"/>
    </row>
    <row r="11" spans="1:9" x14ac:dyDescent="0.25">
      <c r="A11" s="55"/>
      <c r="B11" s="57"/>
      <c r="C11" s="57"/>
      <c r="D11" s="59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ht="18" customHeight="1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ht="18" customHeight="1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ht="18" customHeight="1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ht="18" customHeight="1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8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ht="18" customHeight="1" x14ac:dyDescent="0.25">
      <c r="A17" s="9">
        <v>6</v>
      </c>
      <c r="B17" s="10" t="s">
        <v>21</v>
      </c>
      <c r="C17" s="9" t="s">
        <v>22</v>
      </c>
      <c r="D17" s="11">
        <v>45000</v>
      </c>
      <c r="E17" s="12">
        <v>50</v>
      </c>
      <c r="F17" s="11">
        <f t="shared" si="0"/>
        <v>2250000</v>
      </c>
      <c r="G17" s="12">
        <v>50</v>
      </c>
      <c r="H17" s="11">
        <f t="shared" si="1"/>
        <v>2250000</v>
      </c>
      <c r="I17" s="14"/>
    </row>
    <row r="18" spans="1:9" ht="18" customHeight="1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ht="18" customHeight="1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ht="18" customHeight="1" x14ac:dyDescent="0.25">
      <c r="A20" s="9">
        <v>9</v>
      </c>
      <c r="B20" s="10" t="s">
        <v>25</v>
      </c>
      <c r="C20" s="9" t="s">
        <v>22</v>
      </c>
      <c r="D20" s="11">
        <v>45000</v>
      </c>
      <c r="E20" s="12">
        <v>50</v>
      </c>
      <c r="F20" s="11">
        <f t="shared" si="0"/>
        <v>2250000</v>
      </c>
      <c r="G20" s="12">
        <v>50</v>
      </c>
      <c r="H20" s="11">
        <f t="shared" si="1"/>
        <v>2250000</v>
      </c>
      <c r="I20" s="14"/>
    </row>
    <row r="21" spans="1:9" ht="18" customHeight="1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ht="18" customHeight="1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ht="18" customHeight="1" x14ac:dyDescent="0.25">
      <c r="A23" s="9">
        <v>12</v>
      </c>
      <c r="B23" s="10" t="s">
        <v>29</v>
      </c>
      <c r="C23" s="9" t="s">
        <v>27</v>
      </c>
      <c r="D23" s="11">
        <v>25000</v>
      </c>
      <c r="E23" s="12">
        <v>500</v>
      </c>
      <c r="F23" s="11">
        <f t="shared" si="0"/>
        <v>12500000</v>
      </c>
      <c r="G23" s="12">
        <v>500</v>
      </c>
      <c r="H23" s="11">
        <f t="shared" si="1"/>
        <v>12500000</v>
      </c>
      <c r="I23" s="14"/>
    </row>
    <row r="24" spans="1:9" ht="18" customHeight="1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ht="18" customHeight="1" x14ac:dyDescent="0.25">
      <c r="A25" s="9">
        <v>14</v>
      </c>
      <c r="B25" s="10" t="s">
        <v>31</v>
      </c>
      <c r="C25" s="9" t="s">
        <v>27</v>
      </c>
      <c r="D25" s="11">
        <v>5000</v>
      </c>
      <c r="E25" s="12">
        <v>50</v>
      </c>
      <c r="F25" s="11">
        <f t="shared" si="0"/>
        <v>250000</v>
      </c>
      <c r="G25" s="12">
        <v>50</v>
      </c>
      <c r="H25" s="11">
        <f t="shared" si="1"/>
        <v>250000</v>
      </c>
      <c r="I25" s="14"/>
    </row>
    <row r="26" spans="1:9" ht="18" customHeight="1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ht="18" customHeight="1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>
        <f t="shared" si="0"/>
        <v>0</v>
      </c>
      <c r="G27" s="12"/>
      <c r="H27" s="11">
        <f t="shared" si="1"/>
        <v>0</v>
      </c>
      <c r="I27" s="14"/>
    </row>
    <row r="28" spans="1:9" ht="18" customHeight="1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ht="18" customHeight="1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ht="18" customHeight="1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ht="18" customHeight="1" x14ac:dyDescent="0.25">
      <c r="A31" s="62"/>
      <c r="B31" s="62"/>
      <c r="C31" s="62"/>
      <c r="D31" s="62"/>
      <c r="E31" s="62"/>
      <c r="F31" s="62"/>
      <c r="G31" s="62"/>
      <c r="H31" s="62"/>
      <c r="I31" s="14"/>
    </row>
    <row r="32" spans="1:9" ht="18" customHeight="1" x14ac:dyDescent="0.25">
      <c r="A32" s="62"/>
      <c r="B32" s="62"/>
      <c r="C32" s="62"/>
      <c r="D32" s="62"/>
      <c r="E32" s="62"/>
      <c r="F32" s="62"/>
      <c r="G32" s="62"/>
      <c r="H32" s="62"/>
      <c r="I32" s="14"/>
    </row>
    <row r="33" spans="1:9" ht="18" customHeight="1" x14ac:dyDescent="0.25">
      <c r="A33" s="62"/>
      <c r="B33" s="62"/>
      <c r="C33" s="62"/>
      <c r="D33" s="62"/>
      <c r="E33" s="62"/>
      <c r="F33" s="62"/>
      <c r="G33" s="62"/>
      <c r="H33" s="62"/>
      <c r="I33" s="14"/>
    </row>
    <row r="34" spans="1:9" ht="18" customHeight="1" x14ac:dyDescent="0.25">
      <c r="A34" s="9">
        <v>20</v>
      </c>
      <c r="B34" s="10" t="s">
        <v>39</v>
      </c>
      <c r="C34" s="9" t="s">
        <v>40</v>
      </c>
      <c r="D34" s="11">
        <v>15000</v>
      </c>
      <c r="E34" s="12"/>
      <c r="F34" s="11">
        <f t="shared" si="0"/>
        <v>0</v>
      </c>
      <c r="G34" s="12"/>
      <c r="H34" s="11">
        <f t="shared" si="1"/>
        <v>0</v>
      </c>
      <c r="I34" s="14"/>
    </row>
    <row r="35" spans="1:9" ht="18" customHeight="1" x14ac:dyDescent="0.25">
      <c r="A35" s="9">
        <v>21</v>
      </c>
      <c r="B35" s="10" t="s">
        <v>41</v>
      </c>
      <c r="C35" s="9" t="s">
        <v>27</v>
      </c>
      <c r="D35" s="11">
        <v>10000</v>
      </c>
      <c r="E35" s="12">
        <v>20</v>
      </c>
      <c r="F35" s="11">
        <f t="shared" si="0"/>
        <v>200000</v>
      </c>
      <c r="G35" s="12">
        <v>20</v>
      </c>
      <c r="H35" s="11">
        <f t="shared" si="1"/>
        <v>200000</v>
      </c>
      <c r="I35" s="14"/>
    </row>
    <row r="36" spans="1:9" ht="18" customHeight="1" x14ac:dyDescent="0.25">
      <c r="A36" s="9">
        <v>22</v>
      </c>
      <c r="B36" s="10" t="s">
        <v>42</v>
      </c>
      <c r="C36" s="9" t="s">
        <v>27</v>
      </c>
      <c r="D36" s="11">
        <v>15000</v>
      </c>
      <c r="E36" s="12"/>
      <c r="F36" s="11">
        <f t="shared" si="0"/>
        <v>0</v>
      </c>
      <c r="G36" s="12"/>
      <c r="H36" s="11">
        <f t="shared" si="1"/>
        <v>0</v>
      </c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>
        <v>30</v>
      </c>
      <c r="F38" s="11">
        <f t="shared" si="0"/>
        <v>300000</v>
      </c>
      <c r="G38" s="12">
        <v>30</v>
      </c>
      <c r="H38" s="11">
        <f t="shared" si="1"/>
        <v>300000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17750000</v>
      </c>
      <c r="G43" s="12"/>
      <c r="H43" s="17">
        <f>SUM(H16:H42)</f>
        <v>17750000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/>
      <c r="F46" s="11">
        <f t="shared" ref="F46:F51" si="2">D46*E46</f>
        <v>0</v>
      </c>
      <c r="G46" s="12">
        <v>635.5</v>
      </c>
      <c r="H46" s="11">
        <f t="shared" ref="H46:H51" si="3">D46*G46</f>
        <v>60372500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>
        <v>1000</v>
      </c>
      <c r="F47" s="11">
        <f t="shared" si="2"/>
        <v>10000000</v>
      </c>
      <c r="G47" s="12">
        <v>1000</v>
      </c>
      <c r="H47" s="11">
        <f t="shared" si="3"/>
        <v>10000000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10000000</v>
      </c>
      <c r="G48" s="12"/>
      <c r="H48" s="17">
        <f>SUM(H44:H47)</f>
        <v>70372500</v>
      </c>
      <c r="I48" s="43">
        <f>F48*2.2%</f>
        <v>220000.00000000003</v>
      </c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>
        <v>3000</v>
      </c>
      <c r="F49" s="11">
        <f t="shared" si="2"/>
        <v>3900000</v>
      </c>
      <c r="G49" s="12">
        <v>3000</v>
      </c>
      <c r="H49" s="11">
        <f t="shared" si="3"/>
        <v>3900000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>
        <v>2000</v>
      </c>
      <c r="F50" s="11">
        <f t="shared" si="2"/>
        <v>2600000</v>
      </c>
      <c r="G50" s="12">
        <v>2000</v>
      </c>
      <c r="H50" s="11">
        <f t="shared" si="3"/>
        <v>2600000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>
        <v>850</v>
      </c>
      <c r="F51" s="11">
        <f t="shared" si="2"/>
        <v>1020000</v>
      </c>
      <c r="G51" s="12">
        <v>850</v>
      </c>
      <c r="H51" s="11">
        <f t="shared" si="3"/>
        <v>1020000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7520000</v>
      </c>
      <c r="G52" s="12"/>
      <c r="H52" s="17">
        <f>SUM(H49:H51)</f>
        <v>7520000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35270000</v>
      </c>
      <c r="G53" s="12"/>
      <c r="H53" s="22">
        <f>H15+H43+H48+H52</f>
        <v>95642500</v>
      </c>
      <c r="I53" s="23"/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5</v>
      </c>
      <c r="H54" s="11">
        <f t="shared" ref="H54:H57" si="5">D54*G54</f>
        <v>6000000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>
        <v>1</v>
      </c>
      <c r="F56" s="11">
        <f t="shared" si="4"/>
        <v>150000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>
        <v>1</v>
      </c>
      <c r="F57" s="11">
        <f t="shared" si="4"/>
        <v>150000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1500000</v>
      </c>
      <c r="G61" s="27"/>
      <c r="H61" s="17">
        <f>SUM(H54:H60)</f>
        <v>6300000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ht="18.75" customHeight="1" x14ac:dyDescent="0.25">
      <c r="A63" s="9">
        <v>49</v>
      </c>
      <c r="B63" s="30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ht="18.75" customHeight="1" x14ac:dyDescent="0.25">
      <c r="A64" s="62"/>
      <c r="B64" s="62"/>
      <c r="C64" s="62"/>
      <c r="D64" s="62"/>
      <c r="E64" s="62"/>
      <c r="F64" s="62"/>
      <c r="G64" s="62"/>
      <c r="H64" s="62"/>
      <c r="I64" s="14"/>
      <c r="K64"/>
    </row>
    <row r="65" spans="1:11" ht="18.75" customHeight="1" x14ac:dyDescent="0.25">
      <c r="A65" s="62"/>
      <c r="B65" s="62"/>
      <c r="C65" s="62"/>
      <c r="D65" s="62"/>
      <c r="E65" s="62"/>
      <c r="F65" s="62"/>
      <c r="G65" s="62"/>
      <c r="H65" s="62"/>
      <c r="I65" s="14"/>
      <c r="K65"/>
    </row>
    <row r="66" spans="1:11" ht="18.75" customHeight="1" x14ac:dyDescent="0.25">
      <c r="A66" s="62"/>
      <c r="B66" s="62"/>
      <c r="C66" s="62"/>
      <c r="D66" s="62"/>
      <c r="E66" s="62"/>
      <c r="F66" s="62"/>
      <c r="G66" s="62"/>
      <c r="H66" s="62"/>
      <c r="I66" s="14"/>
      <c r="K66"/>
    </row>
    <row r="67" spans="1:11" s="24" customFormat="1" x14ac:dyDescent="0.25">
      <c r="A67" s="9">
        <v>50</v>
      </c>
      <c r="B67" s="30" t="s">
        <v>24</v>
      </c>
      <c r="C67" s="9" t="s">
        <v>22</v>
      </c>
      <c r="D67" s="11">
        <v>650000</v>
      </c>
      <c r="E67" s="12"/>
      <c r="F67" s="11">
        <f t="shared" si="6"/>
        <v>0</v>
      </c>
      <c r="G67" s="12">
        <v>12</v>
      </c>
      <c r="H67" s="11">
        <f t="shared" si="7"/>
        <v>7800000</v>
      </c>
      <c r="I67" s="23"/>
      <c r="K67" s="31"/>
    </row>
    <row r="68" spans="1:11" ht="18" customHeight="1" x14ac:dyDescent="0.25">
      <c r="A68" s="9">
        <v>51</v>
      </c>
      <c r="B68" s="30" t="s">
        <v>70</v>
      </c>
      <c r="C68" s="9" t="s">
        <v>53</v>
      </c>
      <c r="D68" s="11">
        <v>1000000</v>
      </c>
      <c r="E68" s="12"/>
      <c r="F68" s="11">
        <f t="shared" si="6"/>
        <v>0</v>
      </c>
      <c r="G68" s="12">
        <v>3</v>
      </c>
      <c r="H68" s="11">
        <f t="shared" si="7"/>
        <v>3000000</v>
      </c>
      <c r="I68" s="14"/>
      <c r="K68"/>
    </row>
    <row r="69" spans="1:11" ht="19.5" customHeight="1" x14ac:dyDescent="0.25">
      <c r="A69" s="9">
        <v>52</v>
      </c>
      <c r="B69" s="30" t="s">
        <v>71</v>
      </c>
      <c r="C69" s="9" t="s">
        <v>57</v>
      </c>
      <c r="D69" s="11">
        <v>1300</v>
      </c>
      <c r="E69" s="12"/>
      <c r="F69" s="11">
        <f t="shared" si="6"/>
        <v>0</v>
      </c>
      <c r="G69" s="12">
        <v>600</v>
      </c>
      <c r="H69" s="11">
        <f t="shared" si="7"/>
        <v>780000</v>
      </c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SUM(F62:F69)</f>
        <v>0</v>
      </c>
      <c r="G70" s="12"/>
      <c r="H70" s="17">
        <f>SUM(H62:H69)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/>
      <c r="H73" s="11">
        <f t="shared" si="7"/>
        <v>0</v>
      </c>
      <c r="I73" s="14"/>
      <c r="K73"/>
    </row>
    <row r="74" spans="1:11" ht="1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/>
      <c r="H74" s="11">
        <f t="shared" si="7"/>
        <v>0</v>
      </c>
      <c r="I74" s="14"/>
      <c r="K74"/>
    </row>
    <row r="75" spans="1:1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/>
      <c r="F75" s="11">
        <f t="shared" si="6"/>
        <v>0</v>
      </c>
      <c r="G75" s="27"/>
      <c r="H75" s="11">
        <f t="shared" si="7"/>
        <v>0</v>
      </c>
      <c r="I75" s="14"/>
      <c r="K75"/>
    </row>
    <row r="76" spans="1:11" ht="16.5" customHeight="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/>
      <c r="H76" s="11">
        <f t="shared" si="7"/>
        <v>0</v>
      </c>
      <c r="I76" s="14"/>
      <c r="K76"/>
    </row>
    <row r="77" spans="1:11" ht="16.5" customHeight="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/>
      <c r="H77" s="11">
        <f t="shared" si="7"/>
        <v>0</v>
      </c>
      <c r="I77" s="14"/>
      <c r="K77"/>
    </row>
    <row r="78" spans="1:11" ht="16.5" customHeight="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/>
      <c r="H78" s="11">
        <f t="shared" si="7"/>
        <v>0</v>
      </c>
      <c r="I78" s="14"/>
      <c r="K78"/>
    </row>
    <row r="79" spans="1:11" ht="16.5" customHeight="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ht="16.5" customHeight="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ht="16.5" customHeight="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ht="16.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ht="16.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ht="16.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ht="16.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ht="16.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ht="16.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ht="16.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/>
      <c r="H89" s="11">
        <f t="shared" si="7"/>
        <v>0</v>
      </c>
      <c r="I89" s="14"/>
      <c r="K89"/>
    </row>
    <row r="90" spans="1:1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0</v>
      </c>
      <c r="G91" s="12"/>
      <c r="H91" s="17">
        <f>SUM(H71:H90)</f>
        <v>0</v>
      </c>
      <c r="I91" s="14"/>
      <c r="K91"/>
    </row>
    <row r="92" spans="1:1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1500000</v>
      </c>
      <c r="G92" s="12"/>
      <c r="H92" s="34">
        <f>H61+H91+H70</f>
        <v>83880000</v>
      </c>
      <c r="I92" s="14"/>
      <c r="K92"/>
    </row>
    <row r="93" spans="1:1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36770000</v>
      </c>
      <c r="G93" s="12"/>
      <c r="H93" s="34">
        <f>H53+H92</f>
        <v>179522500</v>
      </c>
      <c r="I93" s="14"/>
    </row>
    <row r="94" spans="1:11" x14ac:dyDescent="0.25">
      <c r="A94" s="62"/>
      <c r="B94" s="62"/>
      <c r="C94" s="62"/>
      <c r="D94" s="62"/>
      <c r="E94" s="62"/>
      <c r="F94" s="62"/>
      <c r="G94" s="62"/>
      <c r="H94" s="62"/>
      <c r="I94" s="63"/>
    </row>
    <row r="95" spans="1:11" x14ac:dyDescent="0.25">
      <c r="A95" s="62"/>
      <c r="B95" s="62"/>
      <c r="C95" s="62"/>
      <c r="D95" s="62"/>
      <c r="E95" s="62"/>
      <c r="F95" s="62"/>
      <c r="G95" s="62"/>
      <c r="H95" s="62"/>
      <c r="I95" s="63"/>
    </row>
    <row r="96" spans="1:11" x14ac:dyDescent="0.25">
      <c r="A96" s="62"/>
      <c r="B96" s="62"/>
      <c r="C96" s="62"/>
      <c r="D96" s="62"/>
      <c r="E96" s="62"/>
      <c r="F96" s="62"/>
      <c r="G96" s="62"/>
      <c r="H96" s="62"/>
      <c r="I96" s="63"/>
    </row>
    <row r="97" spans="1:13" x14ac:dyDescent="0.25">
      <c r="A97" s="9">
        <v>77</v>
      </c>
      <c r="B97" s="10" t="s">
        <v>94</v>
      </c>
      <c r="C97" s="9" t="s">
        <v>14</v>
      </c>
      <c r="D97" s="11"/>
      <c r="E97" s="12"/>
      <c r="F97" s="34"/>
      <c r="G97" s="12"/>
      <c r="H97" s="34"/>
      <c r="I97" s="14"/>
    </row>
    <row r="98" spans="1:13" x14ac:dyDescent="0.25">
      <c r="A98" s="9">
        <v>78</v>
      </c>
      <c r="B98" s="10" t="s">
        <v>95</v>
      </c>
      <c r="C98" s="9" t="s">
        <v>14</v>
      </c>
      <c r="D98" s="11"/>
      <c r="E98" s="12"/>
      <c r="F98" s="34">
        <f>0.1*(F53+F92)</f>
        <v>3677000</v>
      </c>
      <c r="G98" s="12"/>
      <c r="H98" s="34">
        <f>0.1*(H53+H92)</f>
        <v>17952250</v>
      </c>
      <c r="I98" s="14"/>
    </row>
    <row r="99" spans="1:13" x14ac:dyDescent="0.25">
      <c r="A99" s="9">
        <v>79</v>
      </c>
      <c r="B99" s="10" t="s">
        <v>96</v>
      </c>
      <c r="C99" s="9" t="s">
        <v>16</v>
      </c>
      <c r="D99" s="11"/>
      <c r="E99" s="12"/>
      <c r="F99" s="34">
        <f>F93+F98</f>
        <v>40447000</v>
      </c>
      <c r="G99" s="12"/>
      <c r="H99" s="34">
        <f>H93+H98</f>
        <v>197474750</v>
      </c>
      <c r="I99" s="43">
        <f>F99-I48</f>
        <v>40227000</v>
      </c>
    </row>
    <row r="100" spans="1:13" x14ac:dyDescent="0.25">
      <c r="A100" s="35"/>
      <c r="B100" s="36" t="s">
        <v>97</v>
      </c>
      <c r="C100" s="1"/>
      <c r="D100" s="1"/>
      <c r="E100" s="1"/>
      <c r="F100" s="1"/>
      <c r="G100" s="14"/>
      <c r="H100" s="14"/>
    </row>
    <row r="101" spans="1:13" ht="24.75" customHeight="1" x14ac:dyDescent="0.25">
      <c r="A101" s="35"/>
      <c r="B101" s="48" t="s">
        <v>98</v>
      </c>
      <c r="C101" s="48"/>
      <c r="D101" s="37" t="s">
        <v>114</v>
      </c>
      <c r="E101" s="37"/>
      <c r="F101" s="37"/>
      <c r="G101" s="49" t="s">
        <v>99</v>
      </c>
      <c r="H101" s="49"/>
    </row>
    <row r="102" spans="1:13" ht="15" customHeight="1" x14ac:dyDescent="0.25">
      <c r="A102" s="35"/>
      <c r="B102" s="44"/>
      <c r="C102" s="14"/>
      <c r="D102" s="37" t="s">
        <v>112</v>
      </c>
      <c r="E102" s="37"/>
      <c r="F102" s="37"/>
      <c r="G102" s="50" t="s">
        <v>113</v>
      </c>
      <c r="H102" s="50"/>
    </row>
    <row r="103" spans="1:13" ht="15" customHeight="1" x14ac:dyDescent="0.25">
      <c r="A103" s="35"/>
      <c r="B103" s="14"/>
      <c r="C103" s="14"/>
      <c r="D103" s="37" t="s">
        <v>100</v>
      </c>
      <c r="E103" s="37"/>
      <c r="F103" s="37"/>
      <c r="G103" s="50" t="s">
        <v>101</v>
      </c>
      <c r="H103" s="50"/>
      <c r="J103" s="38"/>
    </row>
    <row r="104" spans="1:13" ht="15" customHeight="1" x14ac:dyDescent="0.25">
      <c r="A104" s="35"/>
      <c r="B104" s="36" t="s">
        <v>102</v>
      </c>
      <c r="C104" s="39"/>
      <c r="D104" s="39"/>
      <c r="E104" s="39"/>
      <c r="F104" s="39"/>
      <c r="G104" s="40"/>
      <c r="H104" s="40"/>
      <c r="J104" s="38"/>
    </row>
    <row r="105" spans="1:13" x14ac:dyDescent="0.25">
      <c r="B105" s="36"/>
      <c r="C105" s="14"/>
      <c r="D105" s="39" t="s">
        <v>103</v>
      </c>
      <c r="E105" s="39"/>
      <c r="F105" s="39"/>
      <c r="G105" s="45" t="s">
        <v>104</v>
      </c>
      <c r="H105" s="45"/>
    </row>
    <row r="106" spans="1:13" ht="15" customHeight="1" x14ac:dyDescent="0.25">
      <c r="B106" s="36" t="s">
        <v>105</v>
      </c>
      <c r="C106" s="14"/>
      <c r="D106" s="41"/>
      <c r="E106" s="41"/>
      <c r="F106" s="41"/>
      <c r="G106" s="40"/>
      <c r="H106" s="40"/>
    </row>
    <row r="107" spans="1:13" x14ac:dyDescent="0.25">
      <c r="B107" s="46" t="s">
        <v>106</v>
      </c>
      <c r="C107" s="46"/>
      <c r="D107" s="46" t="s">
        <v>107</v>
      </c>
      <c r="E107" s="46"/>
      <c r="F107" s="46"/>
      <c r="G107" s="45" t="s">
        <v>108</v>
      </c>
      <c r="H107" s="45"/>
    </row>
    <row r="108" spans="1:13" x14ac:dyDescent="0.25">
      <c r="B108" s="1"/>
      <c r="C108" s="14"/>
      <c r="D108" s="42" t="s">
        <v>109</v>
      </c>
      <c r="E108" s="42"/>
      <c r="F108" s="42"/>
      <c r="G108" s="47" t="s">
        <v>111</v>
      </c>
      <c r="H108" s="47"/>
    </row>
    <row r="112" spans="1:13" x14ac:dyDescent="0.25">
      <c r="M112" s="3" t="s">
        <v>110</v>
      </c>
    </row>
  </sheetData>
  <mergeCells count="22">
    <mergeCell ref="G103:H103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1:H33"/>
    <mergeCell ref="A64:H66"/>
    <mergeCell ref="A94:H96"/>
    <mergeCell ref="B101:C101"/>
    <mergeCell ref="G101:H101"/>
    <mergeCell ref="G102:H102"/>
    <mergeCell ref="G105:H105"/>
    <mergeCell ref="B107:C107"/>
    <mergeCell ref="D107:F107"/>
    <mergeCell ref="G107:H107"/>
    <mergeCell ref="G108:H108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Geology Geo</cp:lastModifiedBy>
  <cp:lastPrinted>2024-05-20T05:53:39Z</cp:lastPrinted>
  <dcterms:created xsi:type="dcterms:W3CDTF">2015-06-05T18:17:20Z</dcterms:created>
  <dcterms:modified xsi:type="dcterms:W3CDTF">2024-05-20T05:58:12Z</dcterms:modified>
</cp:coreProperties>
</file>