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8_{CDC4C7F3-9EEC-4791-B698-83E981AFE14D}" xr6:coauthVersionLast="47" xr6:coauthVersionMax="47" xr10:uidLastSave="{00000000-0000-0000-0000-000000000000}"/>
  <bookViews>
    <workbookView xWindow="-28920" yWindow="-30" windowWidth="29040" windowHeight="15990" xr2:uid="{5E935F8A-6875-4681-BB6C-9AE01DD5D8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H44" i="1"/>
  <c r="F44" i="1"/>
  <c r="H43" i="1"/>
  <c r="F43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F41" i="1" s="1"/>
  <c r="H32" i="1"/>
  <c r="F32" i="1"/>
  <c r="H31" i="1"/>
  <c r="F31" i="1"/>
  <c r="F33" i="1" s="1"/>
  <c r="F42" i="1" s="1"/>
  <c r="F47" i="1" s="1"/>
  <c r="H29" i="1"/>
  <c r="F29" i="1"/>
  <c r="H28" i="1"/>
  <c r="F28" i="1"/>
  <c r="F30" i="1" s="1"/>
  <c r="H26" i="1"/>
  <c r="F26" i="1"/>
  <c r="H25" i="1"/>
  <c r="F25" i="1"/>
  <c r="H24" i="1"/>
  <c r="F24" i="1"/>
  <c r="H23" i="1"/>
  <c r="F23" i="1"/>
  <c r="H22" i="1"/>
  <c r="F22" i="1"/>
  <c r="F27" i="1" s="1"/>
  <c r="F21" i="1"/>
  <c r="H20" i="1"/>
  <c r="F20" i="1"/>
  <c r="H19" i="1"/>
  <c r="F19" i="1"/>
  <c r="F18" i="1"/>
  <c r="H17" i="1"/>
  <c r="H18" i="1" s="1"/>
  <c r="F17" i="1"/>
  <c r="H15" i="1"/>
  <c r="H16" i="1" s="1"/>
  <c r="F15" i="1"/>
  <c r="F16" i="1" s="1"/>
  <c r="H45" i="1" l="1"/>
  <c r="H41" i="1"/>
  <c r="H33" i="1"/>
  <c r="H30" i="1"/>
  <c r="H21" i="1"/>
  <c r="F48" i="1"/>
  <c r="F49" i="1" s="1"/>
  <c r="H27" i="1"/>
  <c r="H42" i="1" l="1"/>
  <c r="H47" i="1" s="1"/>
  <c r="H48" i="1" l="1"/>
  <c r="H49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<sst xmlns="http://schemas.openxmlformats.org/spreadsheetml/2006/main" count="104" uniqueCount="82">
  <si>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</si>
  <si>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</si>
  <si>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</si>
  <si>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</si>
  <si>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</si>
  <si>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06 дугаар сарын 01 -нээс 06 дугаар сарын 30-ний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</si>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</sst>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9C5700"/>
      <name val="Arial"/>
      <family val="2"/>
      <charset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sz val="11"/>
      <color theme="1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4" borderId="0" xfId="0" applyFont="1" applyFill="1"/>
    <xf numFmtId="0" fontId="13" fillId="4" borderId="0" xfId="0" applyFont="1" applyFill="1"/>
    <xf numFmtId="165" fontId="13" fillId="4" borderId="0" xfId="0" applyNumberFormat="1" applyFont="1" applyFill="1"/>
    <xf numFmtId="0" fontId="10" fillId="4" borderId="0" xfId="0" applyFont="1" applyFill="1"/>
    <xf numFmtId="0" fontId="9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5" fontId="9" fillId="3" borderId="6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vertical="center"/>
    </xf>
    <xf numFmtId="165" fontId="10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right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D83F-8B17-4D65-AAD4-505CB401F72A}">
  <dimension ref="A1:H65"/>
  <sheetViews>
    <sheetView tabSelected="1" workbookViewId="0">
      <selection activeCell="K49" sqref="K49"/>
    </sheetView>
  </sheetViews>
  <sheetFormatPr defaultRowHeight="14.25" x14ac:dyDescent="0.2"/>
  <cols>
    <col min="1" max="1" width="4" customWidth="1"/>
    <col min="2" max="2" width="56" customWidth="1"/>
    <col min="3" max="3" width="8.125" customWidth="1"/>
    <col min="4" max="4" width="9.5" customWidth="1"/>
    <col min="5" max="5" width="4" customWidth="1"/>
    <col min="6" max="6" width="12" customWidth="1"/>
    <col min="7" max="7" width="9.5" customWidth="1"/>
    <col min="8" max="8" width="15.875" customWidth="1"/>
  </cols>
  <sheetData>
    <row r="1" spans="1:8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">
      <c r="A2" s="1"/>
      <c r="B2" s="2" t="s">
        <v>1</v>
      </c>
      <c r="C2" s="2"/>
      <c r="D2" s="2"/>
      <c r="E2" s="2"/>
      <c r="F2" s="2"/>
      <c r="G2" s="2"/>
      <c r="H2" s="2"/>
    </row>
    <row r="3" spans="1:8" x14ac:dyDescent="0.2">
      <c r="A3" s="1"/>
      <c r="B3" s="2" t="s">
        <v>2</v>
      </c>
      <c r="C3" s="2"/>
      <c r="D3" s="2"/>
      <c r="E3" s="2"/>
      <c r="F3" s="2"/>
      <c r="G3" s="2"/>
      <c r="H3" s="2"/>
    </row>
    <row r="4" spans="1:8" ht="16.5" x14ac:dyDescent="0.3">
      <c r="A4" s="1"/>
      <c r="B4" s="3"/>
      <c r="C4" s="3"/>
      <c r="D4" s="3"/>
      <c r="E4" s="3"/>
      <c r="F4" s="3"/>
      <c r="G4" s="3"/>
      <c r="H4" s="4"/>
    </row>
    <row r="5" spans="1:8" ht="15.75" x14ac:dyDescent="0.25">
      <c r="A5" s="5" t="s">
        <v>3</v>
      </c>
      <c r="B5" s="5"/>
      <c r="C5" s="5"/>
      <c r="D5" s="5"/>
      <c r="E5" s="5"/>
      <c r="F5" s="5"/>
      <c r="G5" s="5"/>
      <c r="H5" s="5"/>
    </row>
    <row r="6" spans="1:8" ht="15.75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6"/>
      <c r="C7" s="6"/>
      <c r="D7" s="6"/>
      <c r="E7" s="6"/>
      <c r="F7" s="6"/>
      <c r="G7" s="6"/>
      <c r="H7" s="6"/>
    </row>
    <row r="8" spans="1:8" ht="15" x14ac:dyDescent="0.25">
      <c r="A8" s="7" t="s">
        <v>5</v>
      </c>
      <c r="B8" s="7"/>
      <c r="C8" s="7"/>
      <c r="D8" s="7"/>
      <c r="E8" s="7"/>
      <c r="F8" s="7"/>
      <c r="G8" s="7"/>
      <c r="H8" s="7"/>
    </row>
    <row r="9" spans="1:8" ht="15" x14ac:dyDescent="0.25">
      <c r="A9" s="8"/>
      <c r="B9" s="8"/>
      <c r="C9" s="8"/>
      <c r="D9" s="8"/>
      <c r="E9" s="8"/>
      <c r="F9" s="8"/>
      <c r="G9" s="8"/>
      <c r="H9" s="8"/>
    </row>
    <row r="10" spans="1:8" ht="15" x14ac:dyDescent="0.25">
      <c r="A10" s="9"/>
      <c r="B10" s="9"/>
      <c r="C10" s="9"/>
      <c r="D10" s="9"/>
      <c r="E10" s="9"/>
      <c r="F10" s="7" t="s">
        <v>6</v>
      </c>
      <c r="G10" s="7"/>
      <c r="H10" s="7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7" t="s">
        <v>7</v>
      </c>
      <c r="B12" s="17" t="s">
        <v>8</v>
      </c>
      <c r="C12" s="18" t="s">
        <v>9</v>
      </c>
      <c r="D12" s="18" t="s">
        <v>10</v>
      </c>
      <c r="E12" s="19" t="s">
        <v>11</v>
      </c>
      <c r="F12" s="19"/>
      <c r="G12" s="19" t="s">
        <v>12</v>
      </c>
      <c r="H12" s="19"/>
    </row>
    <row r="13" spans="1:8" x14ac:dyDescent="0.2">
      <c r="A13" s="17"/>
      <c r="B13" s="17"/>
      <c r="C13" s="20" t="s">
        <v>13</v>
      </c>
      <c r="D13" s="20" t="s">
        <v>14</v>
      </c>
      <c r="E13" s="21" t="s">
        <v>15</v>
      </c>
      <c r="F13" s="21" t="s">
        <v>16</v>
      </c>
      <c r="G13" s="21" t="s">
        <v>15</v>
      </c>
      <c r="H13" s="21" t="s">
        <v>16</v>
      </c>
    </row>
    <row r="14" spans="1:8" x14ac:dyDescent="0.2">
      <c r="A14" s="21">
        <v>0</v>
      </c>
      <c r="B14" s="10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1:8" ht="15" x14ac:dyDescent="0.2">
      <c r="A15" s="22"/>
      <c r="B15" s="23" t="s">
        <v>17</v>
      </c>
      <c r="C15" s="24" t="s">
        <v>18</v>
      </c>
      <c r="D15" s="25">
        <v>150000</v>
      </c>
      <c r="E15" s="26">
        <v>0</v>
      </c>
      <c r="F15" s="27">
        <f>D15*E15</f>
        <v>0</v>
      </c>
      <c r="G15" s="28">
        <v>10</v>
      </c>
      <c r="H15" s="29">
        <f>G15*D15</f>
        <v>1500000</v>
      </c>
    </row>
    <row r="16" spans="1:8" ht="15" x14ac:dyDescent="0.2">
      <c r="A16" s="30" t="s">
        <v>19</v>
      </c>
      <c r="B16" s="31" t="s">
        <v>20</v>
      </c>
      <c r="C16" s="32"/>
      <c r="D16" s="33"/>
      <c r="E16" s="34"/>
      <c r="F16" s="35">
        <f>SUM(F15)</f>
        <v>0</v>
      </c>
      <c r="G16" s="36"/>
      <c r="H16" s="37">
        <f>SUM(H15)</f>
        <v>1500000</v>
      </c>
    </row>
    <row r="17" spans="1:8" ht="30" x14ac:dyDescent="0.2">
      <c r="A17" s="22"/>
      <c r="B17" s="38" t="s">
        <v>21</v>
      </c>
      <c r="C17" s="22" t="s">
        <v>18</v>
      </c>
      <c r="D17" s="39">
        <v>155000</v>
      </c>
      <c r="E17" s="26">
        <v>14</v>
      </c>
      <c r="F17" s="27">
        <f t="shared" ref="F17" si="0">D17*E17</f>
        <v>2170000</v>
      </c>
      <c r="G17" s="28">
        <v>120</v>
      </c>
      <c r="H17" s="29">
        <f t="shared" ref="H17" si="1">G17*D17</f>
        <v>18600000</v>
      </c>
    </row>
    <row r="18" spans="1:8" ht="28.5" x14ac:dyDescent="0.2">
      <c r="A18" s="30" t="s">
        <v>22</v>
      </c>
      <c r="B18" s="40" t="s">
        <v>23</v>
      </c>
      <c r="C18" s="41"/>
      <c r="D18" s="42"/>
      <c r="E18" s="34"/>
      <c r="F18" s="43">
        <f>SUM(F17:F17)</f>
        <v>2170000</v>
      </c>
      <c r="G18" s="44"/>
      <c r="H18" s="43">
        <f>SUM(H17:H17)</f>
        <v>18600000</v>
      </c>
    </row>
    <row r="19" spans="1:8" ht="30" x14ac:dyDescent="0.2">
      <c r="A19" s="22"/>
      <c r="B19" s="38" t="s">
        <v>24</v>
      </c>
      <c r="C19" s="22" t="s">
        <v>18</v>
      </c>
      <c r="D19" s="39">
        <v>120000</v>
      </c>
      <c r="E19" s="26">
        <v>23</v>
      </c>
      <c r="F19" s="27">
        <f t="shared" ref="F19:F20" si="2">D19*E19</f>
        <v>2760000</v>
      </c>
      <c r="G19" s="28">
        <v>158</v>
      </c>
      <c r="H19" s="29">
        <f t="shared" ref="H19:H20" si="3">G19*D19</f>
        <v>18960000</v>
      </c>
    </row>
    <row r="20" spans="1:8" ht="30" x14ac:dyDescent="0.2">
      <c r="A20" s="22"/>
      <c r="B20" s="38" t="s">
        <v>25</v>
      </c>
      <c r="C20" s="22" t="s">
        <v>18</v>
      </c>
      <c r="D20" s="39">
        <v>120000</v>
      </c>
      <c r="E20" s="26">
        <v>23</v>
      </c>
      <c r="F20" s="27">
        <f t="shared" si="2"/>
        <v>2760000</v>
      </c>
      <c r="G20" s="28">
        <v>173</v>
      </c>
      <c r="H20" s="29">
        <f t="shared" si="3"/>
        <v>20760000</v>
      </c>
    </row>
    <row r="21" spans="1:8" ht="42.75" x14ac:dyDescent="0.2">
      <c r="A21" s="30" t="s">
        <v>26</v>
      </c>
      <c r="B21" s="40" t="s">
        <v>27</v>
      </c>
      <c r="C21" s="41"/>
      <c r="D21" s="42"/>
      <c r="E21" s="34"/>
      <c r="F21" s="43">
        <f>SUM(F19:F20)</f>
        <v>5520000</v>
      </c>
      <c r="G21" s="44"/>
      <c r="H21" s="43">
        <f>SUM(H19:H20)</f>
        <v>39720000</v>
      </c>
    </row>
    <row r="22" spans="1:8" ht="15" x14ac:dyDescent="0.2">
      <c r="A22" s="22"/>
      <c r="B22" s="38" t="s">
        <v>28</v>
      </c>
      <c r="C22" s="22" t="s">
        <v>18</v>
      </c>
      <c r="D22" s="39">
        <v>110000</v>
      </c>
      <c r="E22" s="26">
        <v>20</v>
      </c>
      <c r="F22" s="27">
        <f t="shared" ref="F22:F26" si="4">D22*E22</f>
        <v>2200000</v>
      </c>
      <c r="G22" s="28">
        <v>102</v>
      </c>
      <c r="H22" s="29">
        <f t="shared" ref="H22:H26" si="5">G22*D22</f>
        <v>11220000</v>
      </c>
    </row>
    <row r="23" spans="1:8" ht="30" x14ac:dyDescent="0.2">
      <c r="A23" s="22"/>
      <c r="B23" s="38" t="s">
        <v>29</v>
      </c>
      <c r="C23" s="22" t="s">
        <v>18</v>
      </c>
      <c r="D23" s="39">
        <v>110000</v>
      </c>
      <c r="E23" s="26">
        <v>20</v>
      </c>
      <c r="F23" s="27">
        <f t="shared" si="4"/>
        <v>2200000</v>
      </c>
      <c r="G23" s="28">
        <v>114</v>
      </c>
      <c r="H23" s="29">
        <f t="shared" si="5"/>
        <v>12540000</v>
      </c>
    </row>
    <row r="24" spans="1:8" ht="15" x14ac:dyDescent="0.2">
      <c r="A24" s="22"/>
      <c r="B24" s="38" t="s">
        <v>30</v>
      </c>
      <c r="C24" s="22" t="s">
        <v>18</v>
      </c>
      <c r="D24" s="39">
        <v>110000</v>
      </c>
      <c r="E24" s="26">
        <v>15</v>
      </c>
      <c r="F24" s="27">
        <f t="shared" si="4"/>
        <v>1650000</v>
      </c>
      <c r="G24" s="28">
        <v>157</v>
      </c>
      <c r="H24" s="29">
        <f t="shared" si="5"/>
        <v>17270000</v>
      </c>
    </row>
    <row r="25" spans="1:8" ht="30" x14ac:dyDescent="0.2">
      <c r="A25" s="22"/>
      <c r="B25" s="38" t="s">
        <v>31</v>
      </c>
      <c r="C25" s="22" t="s">
        <v>18</v>
      </c>
      <c r="D25" s="39">
        <v>110000</v>
      </c>
      <c r="E25" s="26">
        <v>25</v>
      </c>
      <c r="F25" s="27">
        <f t="shared" si="4"/>
        <v>2750000</v>
      </c>
      <c r="G25" s="28">
        <v>137</v>
      </c>
      <c r="H25" s="29">
        <f t="shared" si="5"/>
        <v>15070000</v>
      </c>
    </row>
    <row r="26" spans="1:8" ht="30" x14ac:dyDescent="0.2">
      <c r="A26" s="22"/>
      <c r="B26" s="38" t="s">
        <v>32</v>
      </c>
      <c r="C26" s="22" t="s">
        <v>18</v>
      </c>
      <c r="D26" s="39">
        <v>110000</v>
      </c>
      <c r="E26" s="26">
        <v>25</v>
      </c>
      <c r="F26" s="27">
        <f t="shared" si="4"/>
        <v>2750000</v>
      </c>
      <c r="G26" s="28">
        <v>137</v>
      </c>
      <c r="H26" s="29">
        <f t="shared" si="5"/>
        <v>15070000</v>
      </c>
    </row>
    <row r="27" spans="1:8" ht="28.5" x14ac:dyDescent="0.2">
      <c r="A27" s="30" t="s">
        <v>33</v>
      </c>
      <c r="B27" s="40" t="s">
        <v>34</v>
      </c>
      <c r="C27" s="41"/>
      <c r="D27" s="42"/>
      <c r="E27" s="34"/>
      <c r="F27" s="43">
        <f>SUM(F22:F26)</f>
        <v>11550000</v>
      </c>
      <c r="G27" s="44"/>
      <c r="H27" s="43">
        <f>SUM(H22:H26)</f>
        <v>71170000</v>
      </c>
    </row>
    <row r="28" spans="1:8" ht="30" x14ac:dyDescent="0.2">
      <c r="A28" s="22"/>
      <c r="B28" s="38" t="s">
        <v>35</v>
      </c>
      <c r="C28" s="22" t="s">
        <v>18</v>
      </c>
      <c r="D28" s="39">
        <v>120000</v>
      </c>
      <c r="E28" s="26">
        <v>25</v>
      </c>
      <c r="F28" s="27">
        <f t="shared" ref="F28:F29" si="6">D28*E28</f>
        <v>3000000</v>
      </c>
      <c r="G28" s="28">
        <v>177</v>
      </c>
      <c r="H28" s="29">
        <f t="shared" ref="H28:H29" si="7">G28*D28</f>
        <v>21240000</v>
      </c>
    </row>
    <row r="29" spans="1:8" ht="30" x14ac:dyDescent="0.2">
      <c r="A29" s="22"/>
      <c r="B29" s="38" t="s">
        <v>36</v>
      </c>
      <c r="C29" s="22" t="s">
        <v>18</v>
      </c>
      <c r="D29" s="39">
        <v>120000</v>
      </c>
      <c r="E29" s="26">
        <v>0</v>
      </c>
      <c r="F29" s="27">
        <f t="shared" si="6"/>
        <v>0</v>
      </c>
      <c r="G29" s="28">
        <v>10</v>
      </c>
      <c r="H29" s="29">
        <f t="shared" si="7"/>
        <v>1200000</v>
      </c>
    </row>
    <row r="30" spans="1:8" ht="28.5" x14ac:dyDescent="0.2">
      <c r="A30" s="30" t="s">
        <v>37</v>
      </c>
      <c r="B30" s="40" t="s">
        <v>38</v>
      </c>
      <c r="C30" s="41"/>
      <c r="D30" s="42"/>
      <c r="E30" s="34"/>
      <c r="F30" s="43">
        <f>SUM(F28:F29)</f>
        <v>3000000</v>
      </c>
      <c r="G30" s="44"/>
      <c r="H30" s="43">
        <f>SUM(H28:H29)</f>
        <v>22440000</v>
      </c>
    </row>
    <row r="31" spans="1:8" ht="30" x14ac:dyDescent="0.2">
      <c r="A31" s="22"/>
      <c r="B31" s="38" t="s">
        <v>39</v>
      </c>
      <c r="C31" s="22" t="s">
        <v>18</v>
      </c>
      <c r="D31" s="39">
        <v>120000</v>
      </c>
      <c r="E31" s="26">
        <v>16</v>
      </c>
      <c r="F31" s="27">
        <f t="shared" ref="F31:F44" si="8">D31*E31</f>
        <v>1920000</v>
      </c>
      <c r="G31" s="28">
        <v>62</v>
      </c>
      <c r="H31" s="29">
        <f t="shared" ref="H31:H32" si="9">G31*D31</f>
        <v>7440000</v>
      </c>
    </row>
    <row r="32" spans="1:8" ht="15" x14ac:dyDescent="0.2">
      <c r="A32" s="22"/>
      <c r="B32" s="38" t="s">
        <v>40</v>
      </c>
      <c r="C32" s="22" t="s">
        <v>18</v>
      </c>
      <c r="D32" s="39">
        <v>120000</v>
      </c>
      <c r="E32" s="26">
        <v>20</v>
      </c>
      <c r="F32" s="27">
        <f t="shared" si="8"/>
        <v>2400000</v>
      </c>
      <c r="G32" s="28">
        <v>120</v>
      </c>
      <c r="H32" s="29">
        <f t="shared" si="9"/>
        <v>14400000</v>
      </c>
    </row>
    <row r="33" spans="1:8" ht="28.5" x14ac:dyDescent="0.2">
      <c r="A33" s="30" t="s">
        <v>41</v>
      </c>
      <c r="B33" s="40" t="s">
        <v>42</v>
      </c>
      <c r="C33" s="41"/>
      <c r="D33" s="42"/>
      <c r="E33" s="34"/>
      <c r="F33" s="43">
        <f>SUM(F31:F32)</f>
        <v>4320000</v>
      </c>
      <c r="G33" s="44"/>
      <c r="H33" s="43">
        <f>SUM(H31:H32)</f>
        <v>21840000</v>
      </c>
    </row>
    <row r="34" spans="1:8" ht="30" x14ac:dyDescent="0.2">
      <c r="A34" s="22"/>
      <c r="B34" s="23" t="s">
        <v>43</v>
      </c>
      <c r="C34" s="22" t="s">
        <v>18</v>
      </c>
      <c r="D34" s="39">
        <v>170000</v>
      </c>
      <c r="E34" s="26">
        <v>20</v>
      </c>
      <c r="F34" s="27">
        <f t="shared" si="8"/>
        <v>3400000</v>
      </c>
      <c r="G34" s="28">
        <v>152</v>
      </c>
      <c r="H34" s="29">
        <f t="shared" ref="H34:H40" si="10">G34*D34</f>
        <v>25840000</v>
      </c>
    </row>
    <row r="35" spans="1:8" ht="15" x14ac:dyDescent="0.2">
      <c r="A35" s="22"/>
      <c r="B35" s="23" t="s">
        <v>44</v>
      </c>
      <c r="C35" s="22" t="s">
        <v>18</v>
      </c>
      <c r="D35" s="27">
        <v>180000</v>
      </c>
      <c r="E35" s="26">
        <v>0</v>
      </c>
      <c r="F35" s="27">
        <f t="shared" si="8"/>
        <v>0</v>
      </c>
      <c r="G35" s="28">
        <v>47</v>
      </c>
      <c r="H35" s="29">
        <f t="shared" si="10"/>
        <v>8460000</v>
      </c>
    </row>
    <row r="36" spans="1:8" ht="30" x14ac:dyDescent="0.2">
      <c r="A36" s="22"/>
      <c r="B36" s="45" t="s">
        <v>45</v>
      </c>
      <c r="C36" s="22" t="s">
        <v>18</v>
      </c>
      <c r="D36" s="39">
        <v>200000</v>
      </c>
      <c r="E36" s="26">
        <v>7</v>
      </c>
      <c r="F36" s="27">
        <f t="shared" si="8"/>
        <v>1400000</v>
      </c>
      <c r="G36" s="28">
        <v>43</v>
      </c>
      <c r="H36" s="29">
        <f t="shared" si="10"/>
        <v>8600000</v>
      </c>
    </row>
    <row r="37" spans="1:8" ht="30" x14ac:dyDescent="0.2">
      <c r="A37" s="22"/>
      <c r="B37" s="45" t="s">
        <v>46</v>
      </c>
      <c r="C37" s="22" t="s">
        <v>18</v>
      </c>
      <c r="D37" s="39">
        <v>200000</v>
      </c>
      <c r="E37" s="26">
        <v>7</v>
      </c>
      <c r="F37" s="27">
        <f t="shared" si="8"/>
        <v>1400000</v>
      </c>
      <c r="G37" s="28">
        <v>15</v>
      </c>
      <c r="H37" s="29">
        <f t="shared" si="10"/>
        <v>3000000</v>
      </c>
    </row>
    <row r="38" spans="1:8" ht="30" x14ac:dyDescent="0.2">
      <c r="A38" s="22"/>
      <c r="B38" s="45" t="s">
        <v>47</v>
      </c>
      <c r="C38" s="22" t="s">
        <v>18</v>
      </c>
      <c r="D38" s="39">
        <v>200000</v>
      </c>
      <c r="E38" s="26">
        <v>10</v>
      </c>
      <c r="F38" s="27">
        <f t="shared" si="8"/>
        <v>2000000</v>
      </c>
      <c r="G38" s="28">
        <v>34</v>
      </c>
      <c r="H38" s="29">
        <f t="shared" si="10"/>
        <v>6800000</v>
      </c>
    </row>
    <row r="39" spans="1:8" ht="30" x14ac:dyDescent="0.2">
      <c r="A39" s="22"/>
      <c r="B39" s="45" t="s">
        <v>48</v>
      </c>
      <c r="C39" s="22" t="s">
        <v>18</v>
      </c>
      <c r="D39" s="39">
        <v>200000</v>
      </c>
      <c r="E39" s="26">
        <v>10</v>
      </c>
      <c r="F39" s="27">
        <f t="shared" si="8"/>
        <v>2000000</v>
      </c>
      <c r="G39" s="28">
        <v>35</v>
      </c>
      <c r="H39" s="29">
        <f t="shared" si="10"/>
        <v>7000000</v>
      </c>
    </row>
    <row r="40" spans="1:8" ht="30" x14ac:dyDescent="0.2">
      <c r="A40" s="22"/>
      <c r="B40" s="45" t="s">
        <v>49</v>
      </c>
      <c r="C40" s="22" t="s">
        <v>18</v>
      </c>
      <c r="D40" s="39">
        <v>150000</v>
      </c>
      <c r="E40" s="26">
        <v>0</v>
      </c>
      <c r="F40" s="27">
        <f t="shared" si="8"/>
        <v>0</v>
      </c>
      <c r="G40" s="28">
        <v>20</v>
      </c>
      <c r="H40" s="29">
        <f t="shared" si="10"/>
        <v>3000000</v>
      </c>
    </row>
    <row r="41" spans="1:8" ht="15" x14ac:dyDescent="0.2">
      <c r="A41" s="30" t="s">
        <v>50</v>
      </c>
      <c r="B41" s="46" t="s">
        <v>51</v>
      </c>
      <c r="C41" s="41"/>
      <c r="D41" s="42"/>
      <c r="E41" s="34"/>
      <c r="F41" s="35">
        <f>SUM(F34:F40)</f>
        <v>10200000</v>
      </c>
      <c r="G41" s="36"/>
      <c r="H41" s="37">
        <f>SUM(H34:H40)</f>
        <v>62700000</v>
      </c>
    </row>
    <row r="42" spans="1:8" x14ac:dyDescent="0.2">
      <c r="A42" s="30" t="s">
        <v>52</v>
      </c>
      <c r="B42" s="47" t="s">
        <v>53</v>
      </c>
      <c r="C42" s="47"/>
      <c r="D42" s="48"/>
      <c r="E42" s="49"/>
      <c r="F42" s="50">
        <f>SUM(F33+F30+F27+F21+F18+F16+F41)</f>
        <v>36760000</v>
      </c>
      <c r="G42" s="51"/>
      <c r="H42" s="50">
        <f>SUM(H33+H30+H27+H21+H18+H16+H41)</f>
        <v>237970000</v>
      </c>
    </row>
    <row r="43" spans="1:8" ht="15" x14ac:dyDescent="0.2">
      <c r="A43" s="22"/>
      <c r="B43" s="45" t="s">
        <v>54</v>
      </c>
      <c r="C43" s="22" t="s">
        <v>55</v>
      </c>
      <c r="D43" s="27">
        <v>1050000</v>
      </c>
      <c r="E43" s="52">
        <v>0</v>
      </c>
      <c r="F43" s="27">
        <f>D43*E43</f>
        <v>0</v>
      </c>
      <c r="G43" s="28">
        <v>16.006666500000001</v>
      </c>
      <c r="H43" s="29">
        <f t="shared" ref="H43" si="11">G43*D43</f>
        <v>16806999.825000003</v>
      </c>
    </row>
    <row r="44" spans="1:8" ht="15" x14ac:dyDescent="0.2">
      <c r="A44" s="22"/>
      <c r="B44" s="45" t="s">
        <v>56</v>
      </c>
      <c r="C44" s="22" t="s">
        <v>55</v>
      </c>
      <c r="D44" s="27">
        <v>3500000</v>
      </c>
      <c r="E44" s="26">
        <v>0</v>
      </c>
      <c r="F44" s="27">
        <f t="shared" si="8"/>
        <v>0</v>
      </c>
      <c r="G44" s="28">
        <v>5</v>
      </c>
      <c r="H44" s="29">
        <f>G44*D44</f>
        <v>17500000</v>
      </c>
    </row>
    <row r="45" spans="1:8" x14ac:dyDescent="0.2">
      <c r="A45" s="30" t="s">
        <v>57</v>
      </c>
      <c r="B45" s="47" t="s">
        <v>58</v>
      </c>
      <c r="C45" s="47"/>
      <c r="D45" s="48"/>
      <c r="E45" s="50"/>
      <c r="F45" s="50">
        <f>SUM(F43:F44)</f>
        <v>0</v>
      </c>
      <c r="G45" s="51"/>
      <c r="H45" s="50">
        <f>SUM(H43:H44)</f>
        <v>34306999.825000003</v>
      </c>
    </row>
    <row r="46" spans="1:8" hidden="1" x14ac:dyDescent="0.2">
      <c r="A46" s="30" t="s">
        <v>59</v>
      </c>
      <c r="B46" s="47" t="s">
        <v>60</v>
      </c>
      <c r="C46" s="47"/>
      <c r="D46" s="48"/>
      <c r="E46" s="50"/>
      <c r="F46" s="50"/>
      <c r="G46" s="51"/>
      <c r="H46" s="50"/>
    </row>
    <row r="47" spans="1:8" x14ac:dyDescent="0.2">
      <c r="A47" s="30" t="s">
        <v>61</v>
      </c>
      <c r="B47" s="47" t="s">
        <v>62</v>
      </c>
      <c r="C47" s="47"/>
      <c r="D47" s="48"/>
      <c r="E47" s="50"/>
      <c r="F47" s="50">
        <f>SUM(F42+F45)</f>
        <v>36760000</v>
      </c>
      <c r="G47" s="51"/>
      <c r="H47" s="50">
        <f>SUM(H42+H45)</f>
        <v>272276999.82499999</v>
      </c>
    </row>
    <row r="48" spans="1:8" ht="15" x14ac:dyDescent="0.2">
      <c r="A48" s="30" t="s">
        <v>63</v>
      </c>
      <c r="B48" s="40" t="s">
        <v>64</v>
      </c>
      <c r="C48" s="30"/>
      <c r="D48" s="35"/>
      <c r="E48" s="44"/>
      <c r="F48" s="35">
        <f>0.1*(F45+F42)</f>
        <v>3676000</v>
      </c>
      <c r="G48" s="44"/>
      <c r="H48" s="35">
        <f>0.1*(H45+H42)</f>
        <v>27227699.982500002</v>
      </c>
    </row>
    <row r="49" spans="1:8" ht="15" x14ac:dyDescent="0.2">
      <c r="A49" s="30" t="s">
        <v>65</v>
      </c>
      <c r="B49" s="40" t="s">
        <v>66</v>
      </c>
      <c r="C49" s="41"/>
      <c r="D49" s="53"/>
      <c r="E49" s="44"/>
      <c r="F49" s="35">
        <f>SUM(F46+F47+F48)</f>
        <v>40436000</v>
      </c>
      <c r="G49" s="44"/>
      <c r="H49" s="35">
        <f>SUM(H46+H47+H48)</f>
        <v>299504699.8075</v>
      </c>
    </row>
    <row r="50" spans="1:8" ht="16.5" x14ac:dyDescent="0.3">
      <c r="A50" s="11"/>
      <c r="B50" s="12"/>
      <c r="C50" s="12"/>
      <c r="D50" s="12"/>
      <c r="F50" s="12"/>
      <c r="G50" s="12"/>
      <c r="H50" s="13"/>
    </row>
    <row r="51" spans="1:8" ht="15" x14ac:dyDescent="0.25">
      <c r="A51" s="14" t="s">
        <v>67</v>
      </c>
      <c r="B51" s="11"/>
      <c r="C51" s="11"/>
      <c r="D51" s="11"/>
      <c r="E51" s="11"/>
      <c r="F51" s="11"/>
      <c r="G51" s="11"/>
      <c r="H51" s="11"/>
    </row>
    <row r="52" spans="1:8" ht="15" x14ac:dyDescent="0.25">
      <c r="A52" s="11"/>
      <c r="B52" s="11" t="s">
        <v>68</v>
      </c>
      <c r="C52" s="11"/>
      <c r="D52" s="11"/>
      <c r="E52" s="11" t="s">
        <v>69</v>
      </c>
      <c r="G52" s="11"/>
      <c r="H52" s="11"/>
    </row>
    <row r="53" spans="1:8" ht="15" x14ac:dyDescent="0.25">
      <c r="A53" s="11"/>
      <c r="B53" s="11"/>
      <c r="C53" s="11"/>
      <c r="D53" s="11"/>
      <c r="E53" s="11"/>
      <c r="G53" s="11"/>
      <c r="H53" s="11"/>
    </row>
    <row r="54" spans="1:8" ht="15" x14ac:dyDescent="0.25">
      <c r="A54" s="11"/>
      <c r="B54" s="11" t="s">
        <v>70</v>
      </c>
      <c r="C54" s="11"/>
      <c r="D54" s="11"/>
      <c r="E54" s="11" t="s">
        <v>71</v>
      </c>
      <c r="G54" s="11"/>
      <c r="H54" s="11"/>
    </row>
    <row r="55" spans="1:8" ht="15" x14ac:dyDescent="0.25">
      <c r="A55" s="11"/>
      <c r="B55" s="11"/>
      <c r="C55" s="11"/>
      <c r="D55" s="11"/>
      <c r="E55" s="11"/>
      <c r="G55" s="11"/>
      <c r="H55" s="11"/>
    </row>
    <row r="56" spans="1:8" ht="15" x14ac:dyDescent="0.25">
      <c r="A56" s="11"/>
      <c r="B56" s="11" t="s">
        <v>72</v>
      </c>
      <c r="C56" s="11"/>
      <c r="D56" s="11"/>
      <c r="E56" s="11" t="s">
        <v>73</v>
      </c>
      <c r="G56" s="11"/>
      <c r="H56" s="11"/>
    </row>
    <row r="57" spans="1:8" ht="15" x14ac:dyDescent="0.25">
      <c r="A57" s="11"/>
      <c r="B57" s="11"/>
      <c r="C57" s="11"/>
      <c r="D57" s="11"/>
      <c r="E57" s="11"/>
      <c r="G57" s="11"/>
      <c r="H57" s="11"/>
    </row>
    <row r="58" spans="1:8" ht="15" x14ac:dyDescent="0.25">
      <c r="A58" s="14" t="s">
        <v>74</v>
      </c>
      <c r="B58" s="11"/>
      <c r="C58" s="11"/>
      <c r="D58" s="11"/>
      <c r="E58" s="11"/>
      <c r="G58" s="11"/>
      <c r="H58" s="11"/>
    </row>
    <row r="59" spans="1:8" ht="16.5" x14ac:dyDescent="0.3">
      <c r="A59" s="11"/>
      <c r="B59" s="11" t="s">
        <v>75</v>
      </c>
      <c r="C59" s="11"/>
      <c r="D59" s="11"/>
      <c r="E59" s="11" t="s">
        <v>76</v>
      </c>
      <c r="G59" s="4"/>
      <c r="H59" s="15"/>
    </row>
    <row r="60" spans="1:8" ht="16.5" x14ac:dyDescent="0.3">
      <c r="A60" s="14" t="s">
        <v>77</v>
      </c>
      <c r="B60" s="11"/>
      <c r="C60" s="11"/>
      <c r="D60" s="11"/>
      <c r="E60" s="11"/>
      <c r="G60" s="4"/>
      <c r="H60" s="11"/>
    </row>
    <row r="61" spans="1:8" ht="16.5" x14ac:dyDescent="0.3">
      <c r="A61" s="11"/>
      <c r="B61" s="16" t="s">
        <v>78</v>
      </c>
      <c r="C61" s="11"/>
      <c r="D61" s="11"/>
      <c r="E61" s="11" t="s">
        <v>79</v>
      </c>
      <c r="G61" s="4"/>
      <c r="H61" s="15"/>
    </row>
    <row r="62" spans="1:8" ht="16.5" x14ac:dyDescent="0.3">
      <c r="A62" s="11"/>
      <c r="B62" s="11"/>
      <c r="C62" s="11"/>
      <c r="D62" s="11"/>
      <c r="E62" s="11"/>
      <c r="G62" s="4"/>
      <c r="H62" s="11"/>
    </row>
    <row r="63" spans="1:8" ht="16.5" x14ac:dyDescent="0.3">
      <c r="A63" s="11"/>
      <c r="B63" s="11" t="s">
        <v>80</v>
      </c>
      <c r="C63" s="11"/>
      <c r="D63" s="11"/>
      <c r="E63" s="11" t="s">
        <v>81</v>
      </c>
      <c r="G63" s="4"/>
      <c r="H63" s="11"/>
    </row>
    <row r="64" spans="1:8" ht="16.5" x14ac:dyDescent="0.3">
      <c r="A64" s="11"/>
      <c r="B64" s="11"/>
      <c r="C64" s="11"/>
      <c r="D64" s="11"/>
      <c r="E64" s="11"/>
      <c r="G64" s="4"/>
      <c r="H64" s="15"/>
    </row>
    <row r="65" spans="1:8" ht="15" x14ac:dyDescent="0.25">
      <c r="A65" s="11"/>
      <c r="B65" s="11"/>
      <c r="C65" s="11"/>
      <c r="D65" s="11"/>
      <c r="E65" s="11"/>
      <c r="F65" s="11"/>
      <c r="G65" s="11"/>
      <c r="H65" s="11"/>
    </row>
  </sheetData>
  <mergeCells count="11">
    <mergeCell ref="F10:H10"/>
    <mergeCell ref="A12:A13"/>
    <mergeCell ref="B12:B13"/>
    <mergeCell ref="E12:F12"/>
    <mergeCell ref="G12:H12"/>
    <mergeCell ref="B1:H1"/>
    <mergeCell ref="B2:H2"/>
    <mergeCell ref="B3:H3"/>
    <mergeCell ref="A5:H5"/>
    <mergeCell ref="A6:H6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2024-06-21T03:13:00Z</dcterms:created>
  <dcterms:modified xsi:type="dcterms:W3CDTF">2024-06-21T03:22:53Z</dcterms:modified>
</cp:coreProperties>
</file>