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"/>
    </mc:Choice>
  </mc:AlternateContent>
  <xr:revisionPtr revIDLastSave="0" documentId="8_{2DA39D4F-5C39-4CE2-9F87-C7DCEB318553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9-r sar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6" i="9" l="1"/>
  <c r="I48" i="9"/>
  <c r="H90" i="9" l="1"/>
  <c r="F90" i="9"/>
  <c r="H89" i="9"/>
  <c r="F89" i="9"/>
  <c r="H88" i="9"/>
  <c r="F88" i="9"/>
  <c r="H87" i="9"/>
  <c r="F87" i="9"/>
  <c r="H86" i="9"/>
  <c r="F86" i="9"/>
  <c r="H85" i="9"/>
  <c r="F85" i="9"/>
  <c r="H84" i="9"/>
  <c r="F84" i="9"/>
  <c r="H83" i="9"/>
  <c r="F83" i="9"/>
  <c r="H82" i="9"/>
  <c r="F82" i="9"/>
  <c r="H81" i="9"/>
  <c r="F81" i="9"/>
  <c r="H80" i="9"/>
  <c r="F80" i="9"/>
  <c r="H79" i="9"/>
  <c r="F79" i="9"/>
  <c r="H78" i="9"/>
  <c r="F78" i="9"/>
  <c r="H77" i="9"/>
  <c r="F77" i="9"/>
  <c r="H76" i="9"/>
  <c r="F76" i="9"/>
  <c r="H75" i="9"/>
  <c r="F75" i="9"/>
  <c r="H74" i="9"/>
  <c r="F74" i="9"/>
  <c r="H73" i="9"/>
  <c r="F73" i="9"/>
  <c r="H72" i="9"/>
  <c r="F72" i="9"/>
  <c r="H71" i="9"/>
  <c r="F71" i="9"/>
  <c r="F91" i="9" s="1"/>
  <c r="H66" i="9"/>
  <c r="F66" i="9"/>
  <c r="H65" i="9"/>
  <c r="F65" i="9"/>
  <c r="H64" i="9"/>
  <c r="F64" i="9"/>
  <c r="H63" i="9"/>
  <c r="F63" i="9"/>
  <c r="H62" i="9"/>
  <c r="F62" i="9"/>
  <c r="F70" i="9" s="1"/>
  <c r="H57" i="9"/>
  <c r="F57" i="9"/>
  <c r="H56" i="9"/>
  <c r="F56" i="9"/>
  <c r="H55" i="9"/>
  <c r="F55" i="9"/>
  <c r="H54" i="9"/>
  <c r="H61" i="9" s="1"/>
  <c r="F54" i="9"/>
  <c r="F61" i="9" s="1"/>
  <c r="H51" i="9"/>
  <c r="F51" i="9"/>
  <c r="H50" i="9"/>
  <c r="H52" i="9" s="1"/>
  <c r="F50" i="9"/>
  <c r="H49" i="9"/>
  <c r="F49" i="9"/>
  <c r="H47" i="9"/>
  <c r="F47" i="9"/>
  <c r="H46" i="9"/>
  <c r="F46" i="9"/>
  <c r="F48" i="9" s="1"/>
  <c r="H42" i="9"/>
  <c r="F42" i="9"/>
  <c r="H41" i="9"/>
  <c r="F41" i="9"/>
  <c r="H40" i="9"/>
  <c r="F40" i="9"/>
  <c r="H39" i="9"/>
  <c r="F39" i="9"/>
  <c r="H38" i="9"/>
  <c r="F38" i="9"/>
  <c r="H37" i="9"/>
  <c r="F37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H43" i="9" s="1"/>
  <c r="F17" i="9"/>
  <c r="H16" i="9"/>
  <c r="F16" i="9"/>
  <c r="H14" i="9"/>
  <c r="F14" i="9"/>
  <c r="H13" i="9"/>
  <c r="F13" i="9"/>
  <c r="H12" i="9"/>
  <c r="F12" i="9"/>
  <c r="F15" i="9" s="1"/>
  <c r="F43" i="9" l="1"/>
  <c r="F52" i="9"/>
  <c r="F53" i="9" s="1"/>
  <c r="H48" i="9"/>
  <c r="H70" i="9"/>
  <c r="H91" i="9"/>
  <c r="H15" i="9"/>
  <c r="H53" i="9" s="1"/>
  <c r="F92" i="9"/>
  <c r="H92" i="9"/>
  <c r="F95" i="9" l="1"/>
  <c r="F93" i="9"/>
  <c r="F96" i="9" s="1"/>
  <c r="H93" i="9"/>
  <c r="H95" i="9"/>
  <c r="H96" i="9" l="1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<sst xmlns="http://schemas.openxmlformats.org/spreadsheetml/2006/main" count="193" uniqueCount="117">
  <si>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</si>
  <si>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</si>
  <si>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</si>
  <si>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</si>
  <si>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</si>
  <si>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</si>
  <si>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</si>
  <si>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</si>
  <si>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</si>
  <si>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</si>
  <si>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</si>
  <si>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</si>
  <si>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</si>
  <si>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</si>
  <si>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</si>
  <si>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</si>
  <si>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</si>
  <si>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</si>
  <si>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</si>
  <si>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</si>
  <si>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</si>
  <si>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</si>
  <si>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</si>
  <si>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</si>
  <si>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</si>
  <si>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</si>
  <si>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</si>
  <si>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</si>
  <si>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</si>
  <si>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</si>
  <si>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</si>
  <si>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</si>
  <si>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</si>
  <si>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</si>
  <si>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</si>
  <si>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</si>
  <si>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</si>
  <si>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</si>
  <si>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</si>
  <si>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</si>
  <si>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</si>
  <si>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</si>
  <si>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</si>
  <si>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</si>
  <si>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</si>
  <si>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</si>
  <si>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</si>
  <si>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</si>
  <si>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</si>
  <si>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</si>
  <si>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</si>
  <si>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</si>
  <si>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</si>
  <si>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</si>
  <si>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</si>
  <si>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</si>
  <si>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</si>
  <si>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</si>
  <si>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</si>
  <si>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</si>
  <si>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</si>
  <si>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</si>
  <si>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</si>
  <si>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</si>
  <si>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</si>
  <si>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</si>
  <si>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</si>
  <si>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</si>
  <si>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</si>
  <si>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</si>
  <si>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</si>
  <si>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</si>
  <si>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</si>
  <si>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</si>
  <si>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</si>
  <si>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</si>
  <si>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</si>
  <si>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</si>
  <si>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</si>
  <si>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</si>
  <si>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</si>
  <si>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</si>
  <si>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</si>
  <si>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</si>
  <si>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</si>
  <si>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</si>
  <si>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</si>
  <si>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</si>
  <si>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</si>
  <si>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</si>
  <si>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</si>
  <si>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</si>
  <si>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</si>
  <si>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</si>
  <si>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</si>
  <si>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</si>
  <si>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</si>
  <si>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</si>
  <si>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</si>
  <si>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</si>
  <si>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</si>
  <si>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</si>
  <si>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</si>
  <si>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</si>
  <si>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</si>
  <si>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</si>
  <si>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</si>
  <si>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</si>
  <si>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</si>
  <si>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</si>
  <si>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</si>
  <si>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</si>
  <si>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</si>
  <si>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</si>
  <si>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</si>
  <si>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09 дугаар сарын 01 ээс  09 дугаар сарын 30 хүртэл</t>
  </si>
  <si>
    <t xml:space="preserve"> 9-р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</si>
</sst>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2"/>
  <sheetViews>
    <sheetView tabSelected="1" workbookViewId="0">
      <selection activeCell="L11" sqref="L11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20.140625" style="3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52" t="s">
        <v>0</v>
      </c>
      <c r="D4" s="52"/>
      <c r="E4" s="52"/>
      <c r="F4" s="52"/>
      <c r="G4" s="52"/>
      <c r="H4" s="52"/>
      <c r="I4" s="2"/>
    </row>
    <row r="5" spans="1:9" ht="15.75" x14ac:dyDescent="0.25">
      <c r="A5" s="1"/>
      <c r="B5" s="53" t="s">
        <v>1</v>
      </c>
      <c r="C5" s="53"/>
      <c r="D5" s="53"/>
      <c r="E5" s="53"/>
      <c r="F5" s="53"/>
      <c r="G5" s="53"/>
      <c r="H5" s="53"/>
      <c r="I5" s="53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53" t="s">
        <v>115</v>
      </c>
      <c r="B7" s="53"/>
      <c r="C7" s="53"/>
      <c r="D7" s="53"/>
      <c r="E7" s="53"/>
      <c r="F7" s="53"/>
      <c r="G7" s="53"/>
      <c r="H7" s="53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54" t="s">
        <v>4</v>
      </c>
      <c r="F9" s="54"/>
      <c r="G9" s="54"/>
      <c r="H9" s="54"/>
      <c r="I9" s="1"/>
    </row>
    <row r="10" spans="1:9" x14ac:dyDescent="0.25">
      <c r="A10" s="55" t="s">
        <v>5</v>
      </c>
      <c r="B10" s="57" t="s">
        <v>6</v>
      </c>
      <c r="C10" s="57" t="s">
        <v>7</v>
      </c>
      <c r="D10" s="59" t="s">
        <v>8</v>
      </c>
      <c r="E10" s="61" t="s">
        <v>9</v>
      </c>
      <c r="F10" s="62"/>
      <c r="G10" s="61" t="s">
        <v>10</v>
      </c>
      <c r="H10" s="62"/>
      <c r="I10" s="1"/>
    </row>
    <row r="11" spans="1:9" x14ac:dyDescent="0.25">
      <c r="A11" s="56"/>
      <c r="B11" s="58"/>
      <c r="C11" s="58"/>
      <c r="D11" s="60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150</v>
      </c>
      <c r="H17" s="11">
        <f t="shared" si="1"/>
        <v>6750000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>
        <v>60</v>
      </c>
      <c r="H19" s="11">
        <f t="shared" si="1"/>
        <v>2700000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>
        <v>185</v>
      </c>
      <c r="H20" s="11">
        <f t="shared" si="1"/>
        <v>8325000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>
        <v>1400</v>
      </c>
      <c r="H23" s="11">
        <f t="shared" si="1"/>
        <v>35000000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>
        <v>100</v>
      </c>
      <c r="H25" s="11">
        <f t="shared" si="1"/>
        <v>500000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>
        <v>150</v>
      </c>
      <c r="H26" s="11">
        <f t="shared" si="1"/>
        <v>750000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/>
      <c r="G27" s="12">
        <v>1000</v>
      </c>
      <c r="H27" s="11">
        <f t="shared" si="1"/>
        <v>40000000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>
        <v>50</v>
      </c>
      <c r="H28" s="11">
        <f t="shared" si="1"/>
        <v>2000000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>
        <v>15</v>
      </c>
      <c r="H29" s="11">
        <f t="shared" si="1"/>
        <v>300000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>
        <v>1062.5</v>
      </c>
      <c r="H30" s="11">
        <f t="shared" si="1"/>
        <v>26562500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>
        <v>75</v>
      </c>
      <c r="H32" s="11">
        <f t="shared" si="1"/>
        <v>750000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/>
      <c r="F33" s="11">
        <f t="shared" si="0"/>
        <v>0</v>
      </c>
      <c r="G33" s="12">
        <v>350</v>
      </c>
      <c r="H33" s="11">
        <f t="shared" si="1"/>
        <v>5250000</v>
      </c>
      <c r="I33" s="14"/>
    </row>
    <row r="34" spans="1:9" x14ac:dyDescent="0.25">
      <c r="A34" s="48"/>
      <c r="B34" s="48"/>
      <c r="C34" s="48"/>
      <c r="D34" s="48"/>
      <c r="E34" s="48"/>
      <c r="F34" s="48"/>
      <c r="G34" s="48"/>
      <c r="H34" s="48"/>
      <c r="I34" s="14"/>
    </row>
    <row r="35" spans="1:9" x14ac:dyDescent="0.25">
      <c r="A35" s="48"/>
      <c r="B35" s="48"/>
      <c r="C35" s="48"/>
      <c r="D35" s="48"/>
      <c r="E35" s="48"/>
      <c r="F35" s="48"/>
      <c r="G35" s="48"/>
      <c r="H35" s="48"/>
      <c r="I35" s="14"/>
    </row>
    <row r="36" spans="1:9" x14ac:dyDescent="0.25">
      <c r="A36" s="48"/>
      <c r="B36" s="48"/>
      <c r="C36" s="48"/>
      <c r="D36" s="48"/>
      <c r="E36" s="48"/>
      <c r="F36" s="48"/>
      <c r="G36" s="48"/>
      <c r="H36" s="48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>
        <v>50</v>
      </c>
      <c r="H37" s="11">
        <f t="shared" si="1"/>
        <v>500000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>
        <v>120</v>
      </c>
      <c r="H38" s="11">
        <f t="shared" si="1"/>
        <v>1200000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>
        <v>10</v>
      </c>
      <c r="H40" s="11">
        <f t="shared" si="1"/>
        <v>350000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>
        <v>2</v>
      </c>
      <c r="H41" s="11">
        <f t="shared" si="1"/>
        <v>70000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>
        <v>5</v>
      </c>
      <c r="H42" s="11">
        <f t="shared" si="1"/>
        <v>75000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0</v>
      </c>
      <c r="G43" s="12"/>
      <c r="H43" s="17">
        <f>SUM(H16:H42)</f>
        <v>131082500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>
        <v>3500000</v>
      </c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>
        <v>127.4</v>
      </c>
      <c r="F46" s="11">
        <f t="shared" ref="F46:F51" si="2">D46*E46</f>
        <v>12103000</v>
      </c>
      <c r="G46" s="12">
        <v>762.9</v>
      </c>
      <c r="H46" s="11">
        <f t="shared" ref="H46:H51" si="3">D46*G46</f>
        <v>72475500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/>
      <c r="F47" s="11">
        <f t="shared" si="2"/>
        <v>0</v>
      </c>
      <c r="G47" s="12">
        <v>3000</v>
      </c>
      <c r="H47" s="11">
        <f t="shared" si="3"/>
        <v>30000000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12103000</v>
      </c>
      <c r="G48" s="12"/>
      <c r="H48" s="17">
        <f>SUM(H44:H47)</f>
        <v>105975500</v>
      </c>
      <c r="I48" s="43">
        <f>F53*2.2%</f>
        <v>266266</v>
      </c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/>
      <c r="F49" s="11">
        <f t="shared" si="2"/>
        <v>0</v>
      </c>
      <c r="G49" s="12">
        <v>10000</v>
      </c>
      <c r="H49" s="11">
        <f t="shared" si="3"/>
        <v>13000000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/>
      <c r="F50" s="11">
        <f t="shared" si="2"/>
        <v>0</v>
      </c>
      <c r="G50" s="12">
        <v>7000</v>
      </c>
      <c r="H50" s="11">
        <f t="shared" si="3"/>
        <v>9100000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/>
      <c r="F51" s="11">
        <f t="shared" si="2"/>
        <v>0</v>
      </c>
      <c r="G51" s="12">
        <v>3500</v>
      </c>
      <c r="H51" s="11">
        <f t="shared" si="3"/>
        <v>4200000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0</v>
      </c>
      <c r="G52" s="12"/>
      <c r="H52" s="17">
        <f>SUM(H49:H51)</f>
        <v>26300000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12103000</v>
      </c>
      <c r="G53" s="12"/>
      <c r="H53" s="22">
        <f>H15+H43+H48+H52</f>
        <v>263358000</v>
      </c>
      <c r="I53" s="23"/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2</v>
      </c>
      <c r="F54" s="11">
        <f t="shared" ref="F54:F57" si="4">D54*E54</f>
        <v>2400000</v>
      </c>
      <c r="G54" s="27">
        <v>10</v>
      </c>
      <c r="H54" s="11">
        <f t="shared" ref="H54:H57" si="5">D54*G54</f>
        <v>12000000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2400000</v>
      </c>
      <c r="G61" s="27"/>
      <c r="H61" s="17">
        <f>SUM(H54:H60)</f>
        <v>12300000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>
        <v>12</v>
      </c>
      <c r="H64" s="11">
        <f t="shared" si="7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>
        <v>3</v>
      </c>
      <c r="H65" s="11">
        <f t="shared" si="7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>
        <v>600</v>
      </c>
      <c r="H66" s="11">
        <f t="shared" si="7"/>
        <v>780000</v>
      </c>
      <c r="I66" s="14"/>
      <c r="K66"/>
    </row>
    <row r="67" spans="1:11" x14ac:dyDescent="0.25">
      <c r="A67" s="48"/>
      <c r="B67" s="48"/>
      <c r="C67" s="48"/>
      <c r="D67" s="48"/>
      <c r="E67" s="48"/>
      <c r="F67" s="48"/>
      <c r="G67" s="48"/>
      <c r="H67" s="48"/>
      <c r="I67" s="14"/>
      <c r="K67"/>
    </row>
    <row r="68" spans="1:11" x14ac:dyDescent="0.25">
      <c r="A68" s="48"/>
      <c r="B68" s="48"/>
      <c r="C68" s="48"/>
      <c r="D68" s="48"/>
      <c r="E68" s="48"/>
      <c r="F68" s="48"/>
      <c r="G68" s="48"/>
      <c r="H68" s="48"/>
      <c r="I68" s="14"/>
      <c r="K68"/>
    </row>
    <row r="69" spans="1:11" x14ac:dyDescent="0.25">
      <c r="A69" s="48"/>
      <c r="B69" s="48"/>
      <c r="C69" s="48"/>
      <c r="D69" s="48"/>
      <c r="E69" s="48"/>
      <c r="F69" s="48"/>
      <c r="G69" s="48"/>
      <c r="H69" s="48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>
        <v>1507.5908962599999</v>
      </c>
      <c r="F71" s="11">
        <f t="shared" si="6"/>
        <v>29596363.999804668</v>
      </c>
      <c r="G71" s="12">
        <v>1507.5908962599999</v>
      </c>
      <c r="H71" s="11">
        <f t="shared" si="7"/>
        <v>29596363.999804668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>
        <v>520</v>
      </c>
      <c r="F73" s="11">
        <f t="shared" si="6"/>
        <v>10400000</v>
      </c>
      <c r="G73" s="27">
        <v>520</v>
      </c>
      <c r="H73" s="11">
        <f t="shared" si="7"/>
        <v>10400000</v>
      </c>
      <c r="I73" s="14"/>
      <c r="K73"/>
    </row>
    <row r="74" spans="1:11" ht="1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>
        <v>150</v>
      </c>
      <c r="F74" s="11">
        <f t="shared" si="6"/>
        <v>6750000</v>
      </c>
      <c r="G74" s="12">
        <v>150</v>
      </c>
      <c r="H74" s="11">
        <f t="shared" si="7"/>
        <v>6750000</v>
      </c>
      <c r="I74" s="14"/>
      <c r="K74"/>
    </row>
    <row r="75" spans="1:1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>
        <v>10</v>
      </c>
      <c r="F75" s="11">
        <f t="shared" si="6"/>
        <v>241000</v>
      </c>
      <c r="G75" s="27">
        <v>20</v>
      </c>
      <c r="H75" s="11">
        <f t="shared" si="7"/>
        <v>482000</v>
      </c>
      <c r="I75" s="14"/>
      <c r="K75"/>
    </row>
    <row r="76" spans="1:1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>
        <v>125</v>
      </c>
      <c r="H76" s="11">
        <f t="shared" si="7"/>
        <v>1750000</v>
      </c>
      <c r="I76" s="14"/>
      <c r="K76"/>
    </row>
    <row r="77" spans="1:1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>
        <v>10</v>
      </c>
      <c r="F77" s="11">
        <f t="shared" si="6"/>
        <v>460000</v>
      </c>
      <c r="G77" s="27">
        <v>10</v>
      </c>
      <c r="H77" s="11">
        <f t="shared" si="7"/>
        <v>460000</v>
      </c>
      <c r="I77" s="14"/>
      <c r="K77"/>
    </row>
    <row r="78" spans="1:11" ht="20.25" customHeight="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>
        <v>150</v>
      </c>
      <c r="F78" s="11">
        <f t="shared" si="6"/>
        <v>2400000</v>
      </c>
      <c r="G78" s="27">
        <v>150</v>
      </c>
      <c r="H78" s="11">
        <f t="shared" si="7"/>
        <v>2400000</v>
      </c>
      <c r="I78" s="14"/>
      <c r="K78"/>
    </row>
    <row r="79" spans="1:11" ht="20.25" customHeight="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>
        <v>150</v>
      </c>
      <c r="F79" s="11">
        <f t="shared" si="6"/>
        <v>5400000</v>
      </c>
      <c r="G79" s="27">
        <v>150</v>
      </c>
      <c r="H79" s="11">
        <f t="shared" si="7"/>
        <v>5400000</v>
      </c>
      <c r="I79" s="14"/>
      <c r="K79"/>
    </row>
    <row r="80" spans="1:11" ht="20.25" customHeight="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>
        <v>20</v>
      </c>
      <c r="F80" s="11">
        <f t="shared" si="6"/>
        <v>320000</v>
      </c>
      <c r="G80" s="27">
        <v>20</v>
      </c>
      <c r="H80" s="11">
        <f t="shared" si="7"/>
        <v>320000</v>
      </c>
      <c r="I80" s="14"/>
      <c r="K80"/>
    </row>
    <row r="81" spans="1:11" ht="20.25" customHeight="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>
        <v>20</v>
      </c>
      <c r="F81" s="11">
        <f t="shared" si="6"/>
        <v>920000</v>
      </c>
      <c r="G81" s="27">
        <v>20</v>
      </c>
      <c r="H81" s="11">
        <f t="shared" si="7"/>
        <v>920000</v>
      </c>
      <c r="I81" s="14"/>
      <c r="K81"/>
    </row>
    <row r="82" spans="1:11" ht="20.2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>
        <v>10</v>
      </c>
      <c r="F82" s="11">
        <f t="shared" si="6"/>
        <v>1000000</v>
      </c>
      <c r="G82" s="27">
        <v>10</v>
      </c>
      <c r="H82" s="11">
        <f t="shared" si="7"/>
        <v>1000000</v>
      </c>
      <c r="I82" s="14"/>
      <c r="K82"/>
    </row>
    <row r="83" spans="1:11" ht="20.2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>
        <v>5</v>
      </c>
      <c r="F83" s="11">
        <f t="shared" si="6"/>
        <v>1250000</v>
      </c>
      <c r="G83" s="27">
        <v>5</v>
      </c>
      <c r="H83" s="11">
        <f t="shared" si="7"/>
        <v>1250000</v>
      </c>
      <c r="I83" s="14"/>
      <c r="K83"/>
    </row>
    <row r="84" spans="1:11" ht="20.2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>
        <v>75</v>
      </c>
      <c r="F84" s="11">
        <f t="shared" si="6"/>
        <v>6776250</v>
      </c>
      <c r="G84" s="27">
        <v>75</v>
      </c>
      <c r="H84" s="11">
        <f t="shared" si="7"/>
        <v>6776250</v>
      </c>
      <c r="I84" s="14"/>
      <c r="K84"/>
    </row>
    <row r="85" spans="1:11" ht="20.2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>
        <v>1</v>
      </c>
      <c r="F85" s="11">
        <f t="shared" si="6"/>
        <v>2000000</v>
      </c>
      <c r="G85" s="27">
        <v>1</v>
      </c>
      <c r="H85" s="11">
        <f t="shared" si="7"/>
        <v>2000000</v>
      </c>
      <c r="I85" s="14"/>
      <c r="K85"/>
    </row>
    <row r="86" spans="1:11" ht="20.2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>
        <v>1</v>
      </c>
      <c r="F86" s="11">
        <f t="shared" si="6"/>
        <v>75000</v>
      </c>
      <c r="G86" s="27">
        <v>1</v>
      </c>
      <c r="H86" s="11">
        <f t="shared" si="7"/>
        <v>75000</v>
      </c>
      <c r="I86" s="14"/>
      <c r="K86"/>
    </row>
    <row r="87" spans="1:11" ht="20.2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>
        <v>1400</v>
      </c>
      <c r="F87" s="11">
        <f t="shared" si="6"/>
        <v>7000000</v>
      </c>
      <c r="G87" s="27">
        <v>1400</v>
      </c>
      <c r="H87" s="11">
        <f t="shared" si="7"/>
        <v>7000000</v>
      </c>
      <c r="I87" s="14"/>
      <c r="K87"/>
    </row>
    <row r="88" spans="1:11" ht="20.2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>
        <v>250</v>
      </c>
      <c r="F88" s="11">
        <f t="shared" si="6"/>
        <v>1500000</v>
      </c>
      <c r="G88" s="27">
        <v>250</v>
      </c>
      <c r="H88" s="11">
        <f t="shared" si="7"/>
        <v>1500000</v>
      </c>
      <c r="I88" s="14"/>
      <c r="K88"/>
    </row>
    <row r="89" spans="1:11" ht="20.2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>
        <v>235</v>
      </c>
      <c r="F89" s="11">
        <f t="shared" si="6"/>
        <v>2115000</v>
      </c>
      <c r="G89" s="27">
        <v>245</v>
      </c>
      <c r="H89" s="11">
        <f t="shared" si="7"/>
        <v>2205000</v>
      </c>
      <c r="I89" s="14"/>
      <c r="K89"/>
    </row>
    <row r="90" spans="1:11" ht="20.25" customHeight="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>
        <v>350</v>
      </c>
      <c r="F90" s="11">
        <f t="shared" si="6"/>
        <v>5775000</v>
      </c>
      <c r="G90" s="27">
        <v>350</v>
      </c>
      <c r="H90" s="11">
        <f t="shared" si="7"/>
        <v>5775000</v>
      </c>
      <c r="I90" s="14"/>
      <c r="K90"/>
    </row>
    <row r="91" spans="1:11" ht="20.25" customHeight="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83978613.999804676</v>
      </c>
      <c r="G91" s="12"/>
      <c r="H91" s="17">
        <f>SUM(H71:H90)</f>
        <v>86059613.999804676</v>
      </c>
      <c r="I91" s="14"/>
      <c r="K91"/>
    </row>
    <row r="92" spans="1:11" ht="20.25" customHeight="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86378613.999804676</v>
      </c>
      <c r="G92" s="12"/>
      <c r="H92" s="34">
        <f>H61+H91+H70</f>
        <v>175939613.99980468</v>
      </c>
      <c r="I92" s="14"/>
      <c r="K92"/>
    </row>
    <row r="93" spans="1:11" ht="20.25" customHeight="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98481613.999804676</v>
      </c>
      <c r="G93" s="12"/>
      <c r="H93" s="34">
        <f>H53+H92</f>
        <v>439297613.99980468</v>
      </c>
      <c r="I93" s="14"/>
    </row>
    <row r="94" spans="1:11" ht="20.25" customHeight="1" x14ac:dyDescent="0.25">
      <c r="A94" s="9">
        <v>77</v>
      </c>
      <c r="B94" s="10" t="s">
        <v>94</v>
      </c>
      <c r="C94" s="9" t="s">
        <v>14</v>
      </c>
      <c r="D94" s="11"/>
      <c r="E94" s="12"/>
      <c r="F94" s="34"/>
      <c r="G94" s="12"/>
      <c r="H94" s="34"/>
      <c r="I94" s="14"/>
    </row>
    <row r="95" spans="1:11" ht="20.25" customHeight="1" x14ac:dyDescent="0.25">
      <c r="A95" s="9">
        <v>78</v>
      </c>
      <c r="B95" s="10" t="s">
        <v>95</v>
      </c>
      <c r="C95" s="9" t="s">
        <v>14</v>
      </c>
      <c r="D95" s="11"/>
      <c r="E95" s="12"/>
      <c r="F95" s="34">
        <f>0.1*(F53+F92)</f>
        <v>9848161.3999804687</v>
      </c>
      <c r="G95" s="12"/>
      <c r="H95" s="34">
        <f>0.1*(H53+H92)</f>
        <v>43929761.399980471</v>
      </c>
      <c r="I95" s="14"/>
    </row>
    <row r="96" spans="1:11" ht="20.25" customHeight="1" x14ac:dyDescent="0.25">
      <c r="A96" s="9">
        <v>79</v>
      </c>
      <c r="B96" s="10" t="s">
        <v>96</v>
      </c>
      <c r="C96" s="9" t="s">
        <v>16</v>
      </c>
      <c r="D96" s="11"/>
      <c r="E96" s="12"/>
      <c r="F96" s="34">
        <f>F93+F95</f>
        <v>108329775.39978515</v>
      </c>
      <c r="G96" s="12"/>
      <c r="H96" s="34">
        <f>H93+H95</f>
        <v>483227375.39978516</v>
      </c>
      <c r="I96" s="43">
        <f>F96-I48</f>
        <v>108063509.39978515</v>
      </c>
    </row>
    <row r="97" spans="1:13" ht="20.25" customHeight="1" x14ac:dyDescent="0.25">
      <c r="A97" s="35"/>
      <c r="B97" s="36" t="s">
        <v>97</v>
      </c>
      <c r="C97" s="1"/>
      <c r="D97" s="1"/>
      <c r="E97" s="1"/>
      <c r="F97" s="1"/>
      <c r="G97" s="14"/>
      <c r="H97" s="14"/>
    </row>
    <row r="98" spans="1:13" x14ac:dyDescent="0.25">
      <c r="A98" s="35"/>
      <c r="B98" s="36"/>
      <c r="C98" s="1"/>
      <c r="D98" s="1"/>
      <c r="E98" s="1"/>
      <c r="F98" s="1"/>
      <c r="G98" s="14"/>
      <c r="H98" s="14"/>
    </row>
    <row r="99" spans="1:13" x14ac:dyDescent="0.25">
      <c r="A99" s="35"/>
      <c r="B99" s="36"/>
      <c r="C99" s="1"/>
      <c r="D99" s="1"/>
      <c r="E99" s="1"/>
      <c r="F99" s="1"/>
      <c r="G99" s="14"/>
      <c r="H99" s="14"/>
    </row>
    <row r="100" spans="1:13" x14ac:dyDescent="0.25">
      <c r="A100" s="35"/>
      <c r="B100" s="36"/>
      <c r="C100" s="1"/>
      <c r="D100" s="1"/>
      <c r="E100" s="1"/>
      <c r="F100" s="1"/>
      <c r="G100" s="14"/>
      <c r="H100" s="14"/>
    </row>
    <row r="101" spans="1:13" ht="24.75" customHeight="1" x14ac:dyDescent="0.25">
      <c r="A101" s="35"/>
      <c r="B101" s="49" t="s">
        <v>98</v>
      </c>
      <c r="C101" s="49"/>
      <c r="D101" s="37" t="s">
        <v>114</v>
      </c>
      <c r="E101" s="37"/>
      <c r="F101" s="37"/>
      <c r="G101" s="50" t="s">
        <v>99</v>
      </c>
      <c r="H101" s="50"/>
    </row>
    <row r="102" spans="1:13" ht="15" customHeight="1" x14ac:dyDescent="0.25">
      <c r="A102" s="35"/>
      <c r="B102" s="44"/>
      <c r="C102" s="14"/>
      <c r="D102" s="37" t="s">
        <v>112</v>
      </c>
      <c r="E102" s="37"/>
      <c r="F102" s="37"/>
      <c r="G102" s="51" t="s">
        <v>113</v>
      </c>
      <c r="H102" s="51"/>
    </row>
    <row r="103" spans="1:13" ht="15" customHeight="1" x14ac:dyDescent="0.25">
      <c r="A103" s="35"/>
      <c r="B103" s="14"/>
      <c r="C103" s="14"/>
      <c r="D103" s="37" t="s">
        <v>100</v>
      </c>
      <c r="E103" s="37"/>
      <c r="F103" s="37"/>
      <c r="G103" s="51" t="s">
        <v>101</v>
      </c>
      <c r="H103" s="51"/>
      <c r="J103" s="38"/>
    </row>
    <row r="104" spans="1:13" ht="15" customHeight="1" x14ac:dyDescent="0.25">
      <c r="A104" s="35"/>
      <c r="B104" s="36" t="s">
        <v>102</v>
      </c>
      <c r="C104" s="39"/>
      <c r="D104" s="39"/>
      <c r="E104" s="39"/>
      <c r="F104" s="39"/>
      <c r="G104" s="40"/>
      <c r="H104" s="40"/>
      <c r="J104" s="38"/>
    </row>
    <row r="105" spans="1:13" x14ac:dyDescent="0.25">
      <c r="B105" s="36"/>
      <c r="C105" s="14"/>
      <c r="D105" s="39" t="s">
        <v>103</v>
      </c>
      <c r="E105" s="39"/>
      <c r="F105" s="39"/>
      <c r="G105" s="45" t="s">
        <v>104</v>
      </c>
      <c r="H105" s="45"/>
    </row>
    <row r="106" spans="1:13" ht="15" customHeight="1" x14ac:dyDescent="0.25">
      <c r="B106" s="36" t="s">
        <v>105</v>
      </c>
      <c r="C106" s="14"/>
      <c r="D106" s="41"/>
      <c r="E106" s="41"/>
      <c r="F106" s="41"/>
      <c r="G106" s="40"/>
      <c r="H106" s="40"/>
    </row>
    <row r="107" spans="1:13" x14ac:dyDescent="0.25">
      <c r="B107" s="46" t="s">
        <v>106</v>
      </c>
      <c r="C107" s="46"/>
      <c r="D107" s="46" t="s">
        <v>107</v>
      </c>
      <c r="E107" s="46"/>
      <c r="F107" s="46"/>
      <c r="G107" s="45" t="s">
        <v>108</v>
      </c>
      <c r="H107" s="45"/>
    </row>
    <row r="108" spans="1:13" x14ac:dyDescent="0.25">
      <c r="B108" s="1"/>
      <c r="C108" s="14"/>
      <c r="D108" s="42" t="s">
        <v>109</v>
      </c>
      <c r="E108" s="42"/>
      <c r="F108" s="42"/>
      <c r="G108" s="47" t="s">
        <v>111</v>
      </c>
      <c r="H108" s="47"/>
    </row>
    <row r="112" spans="1:13" x14ac:dyDescent="0.25">
      <c r="M112" s="3" t="s">
        <v>110</v>
      </c>
    </row>
  </sheetData>
  <mergeCells count="21">
    <mergeCell ref="G103:H103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4:H36"/>
    <mergeCell ref="A67:H69"/>
    <mergeCell ref="B101:C101"/>
    <mergeCell ref="G101:H101"/>
    <mergeCell ref="G102:H102"/>
    <mergeCell ref="G105:H105"/>
    <mergeCell ref="B107:C107"/>
    <mergeCell ref="D107:F107"/>
    <mergeCell ref="G107:H107"/>
    <mergeCell ref="G108:H10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9-r 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2024-09-22T08:12:49Z</cp:lastPrinted>
  <dcterms:created xsi:type="dcterms:W3CDTF">2015-06-05T18:17:20Z</dcterms:created>
  <dcterms:modified xsi:type="dcterms:W3CDTF">2024-09-22T08:14:51Z</dcterms:modified>
</cp:coreProperties>
</file>