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Одноо\D disk\Odnoo\Ажил\Бөөн хөх уул\2024\"/>
    </mc:Choice>
  </mc:AlternateContent>
  <xr:revisionPtr revIDLastSave="0" documentId="13_ncr:1_{527F2EF5-59E9-47D4-B227-B95F2C39DAA7}" xr6:coauthVersionLast="47" xr6:coauthVersionMax="47" xr10:uidLastSave="{00000000-0000-0000-0000-000000000000}"/>
  <bookViews>
    <workbookView xWindow="-108" yWindow="-108" windowWidth="23256" windowHeight="12456" xr2:uid="{4493E27C-1883-4187-B849-8CBE22925B3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G95" i="1"/>
  <c r="H95" i="1" s="1"/>
  <c r="F95" i="1"/>
  <c r="G94" i="1"/>
  <c r="H94" i="1" s="1"/>
  <c r="F94" i="1"/>
  <c r="G93" i="1"/>
  <c r="H93" i="1" s="1"/>
  <c r="F93" i="1"/>
  <c r="G92" i="1"/>
  <c r="H92" i="1" s="1"/>
  <c r="F92" i="1"/>
  <c r="F97" i="1" s="1"/>
  <c r="G91" i="1"/>
  <c r="G90" i="1"/>
  <c r="H90" i="1" s="1"/>
  <c r="F90" i="1"/>
  <c r="G89" i="1"/>
  <c r="H89" i="1" s="1"/>
  <c r="F89" i="1"/>
  <c r="G88" i="1"/>
  <c r="H88" i="1" s="1"/>
  <c r="F88" i="1"/>
  <c r="G87" i="1"/>
  <c r="H87" i="1" s="1"/>
  <c r="F87" i="1"/>
  <c r="G86" i="1"/>
  <c r="H86" i="1" s="1"/>
  <c r="F86" i="1"/>
  <c r="G85" i="1"/>
  <c r="H85" i="1" s="1"/>
  <c r="F85" i="1"/>
  <c r="G84" i="1"/>
  <c r="H84" i="1" s="1"/>
  <c r="F84" i="1"/>
  <c r="G83" i="1"/>
  <c r="H83" i="1" s="1"/>
  <c r="F83" i="1"/>
  <c r="G82" i="1"/>
  <c r="H82" i="1" s="1"/>
  <c r="F82" i="1"/>
  <c r="G81" i="1"/>
  <c r="H81" i="1" s="1"/>
  <c r="F81" i="1"/>
  <c r="G80" i="1"/>
  <c r="H80" i="1" s="1"/>
  <c r="F80" i="1"/>
  <c r="G79" i="1"/>
  <c r="H79" i="1" s="1"/>
  <c r="F79" i="1"/>
  <c r="G78" i="1"/>
  <c r="H78" i="1" s="1"/>
  <c r="F78" i="1"/>
  <c r="G77" i="1"/>
  <c r="H77" i="1" s="1"/>
  <c r="F77" i="1"/>
  <c r="G76" i="1"/>
  <c r="H76" i="1" s="1"/>
  <c r="F76" i="1"/>
  <c r="G75" i="1"/>
  <c r="H75" i="1" s="1"/>
  <c r="F75" i="1"/>
  <c r="G74" i="1"/>
  <c r="H74" i="1" s="1"/>
  <c r="F74" i="1"/>
  <c r="G73" i="1"/>
  <c r="H73" i="1" s="1"/>
  <c r="F73" i="1"/>
  <c r="G72" i="1"/>
  <c r="H72" i="1" s="1"/>
  <c r="F72" i="1"/>
  <c r="G71" i="1"/>
  <c r="H71" i="1" s="1"/>
  <c r="F71" i="1"/>
  <c r="G70" i="1"/>
  <c r="H70" i="1" s="1"/>
  <c r="F70" i="1"/>
  <c r="G69" i="1"/>
  <c r="F69" i="1"/>
  <c r="G68" i="1"/>
  <c r="H68" i="1" s="1"/>
  <c r="F68" i="1"/>
  <c r="G67" i="1"/>
  <c r="H67" i="1" s="1"/>
  <c r="F67" i="1"/>
  <c r="G66" i="1"/>
  <c r="H66" i="1" s="1"/>
  <c r="F66" i="1"/>
  <c r="G65" i="1"/>
  <c r="H65" i="1" s="1"/>
  <c r="F65" i="1"/>
  <c r="G64" i="1"/>
  <c r="G63" i="1"/>
  <c r="G62" i="1"/>
  <c r="G61" i="1"/>
  <c r="G60" i="1"/>
  <c r="G59" i="1"/>
  <c r="G58" i="1"/>
  <c r="H58" i="1" s="1"/>
  <c r="F58" i="1"/>
  <c r="G57" i="1"/>
  <c r="H57" i="1" s="1"/>
  <c r="F57" i="1"/>
  <c r="G56" i="1"/>
  <c r="H56" i="1" s="1"/>
  <c r="F56" i="1"/>
  <c r="G55" i="1"/>
  <c r="G54" i="1"/>
  <c r="H54" i="1" s="1"/>
  <c r="F54" i="1"/>
  <c r="G53" i="1"/>
  <c r="H53" i="1" s="1"/>
  <c r="F53" i="1"/>
  <c r="G52" i="1"/>
  <c r="H52" i="1" s="1"/>
  <c r="F52" i="1"/>
  <c r="G51" i="1"/>
  <c r="G50" i="1"/>
  <c r="G49" i="1"/>
  <c r="G48" i="1"/>
  <c r="H48" i="1" s="1"/>
  <c r="F48" i="1"/>
  <c r="G47" i="1"/>
  <c r="H47" i="1" s="1"/>
  <c r="F47" i="1"/>
  <c r="G46" i="1"/>
  <c r="H46" i="1" s="1"/>
  <c r="F46" i="1"/>
  <c r="G45" i="1"/>
  <c r="H45" i="1" s="1"/>
  <c r="F45" i="1"/>
  <c r="G44" i="1"/>
  <c r="G43" i="1"/>
  <c r="G42" i="1"/>
  <c r="G41" i="1"/>
  <c r="H41" i="1" s="1"/>
  <c r="F41" i="1"/>
  <c r="G40" i="1"/>
  <c r="H40" i="1" s="1"/>
  <c r="F40" i="1"/>
  <c r="G39" i="1"/>
  <c r="H39" i="1" s="1"/>
  <c r="F39" i="1"/>
  <c r="G38" i="1"/>
  <c r="H38" i="1" s="1"/>
  <c r="F38" i="1"/>
  <c r="G37" i="1"/>
  <c r="G36" i="1"/>
  <c r="G35" i="1"/>
  <c r="G34" i="1"/>
  <c r="H34" i="1" s="1"/>
  <c r="F34" i="1"/>
  <c r="G33" i="1"/>
  <c r="H33" i="1" s="1"/>
  <c r="F33" i="1"/>
  <c r="G32" i="1"/>
  <c r="H32" i="1" s="1"/>
  <c r="F32" i="1"/>
  <c r="G31" i="1"/>
  <c r="G30" i="1"/>
  <c r="H30" i="1" s="1"/>
  <c r="F30" i="1"/>
  <c r="G29" i="1"/>
  <c r="H29" i="1" s="1"/>
  <c r="F29" i="1"/>
  <c r="G28" i="1"/>
  <c r="G27" i="1"/>
  <c r="H27" i="1" s="1"/>
  <c r="F27" i="1"/>
  <c r="G26" i="1"/>
  <c r="H26" i="1" s="1"/>
  <c r="F26" i="1"/>
  <c r="G25" i="1"/>
  <c r="G24" i="1"/>
  <c r="H24" i="1" s="1"/>
  <c r="F24" i="1"/>
  <c r="G23" i="1"/>
  <c r="H23" i="1" s="1"/>
  <c r="F23" i="1"/>
  <c r="G22" i="1"/>
  <c r="G21" i="1"/>
  <c r="H21" i="1" s="1"/>
  <c r="F21" i="1"/>
  <c r="G20" i="1"/>
  <c r="H20" i="1" s="1"/>
  <c r="F20" i="1"/>
  <c r="G19" i="1"/>
  <c r="H19" i="1" s="1"/>
  <c r="F19" i="1"/>
  <c r="G18" i="1"/>
  <c r="H18" i="1" s="1"/>
  <c r="F18" i="1"/>
  <c r="G17" i="1"/>
  <c r="H17" i="1" s="1"/>
  <c r="F17" i="1"/>
  <c r="G16" i="1"/>
  <c r="H16" i="1" s="1"/>
  <c r="G15" i="1"/>
  <c r="H15" i="1" s="1"/>
  <c r="F15" i="1"/>
  <c r="G14" i="1"/>
  <c r="G13" i="1"/>
  <c r="H13" i="1" s="1"/>
  <c r="F13" i="1"/>
  <c r="G12" i="1"/>
  <c r="H12" i="1" s="1"/>
  <c r="F12" i="1"/>
  <c r="G11" i="1"/>
  <c r="H11" i="1" s="1"/>
  <c r="F11" i="1"/>
  <c r="H97" i="1" l="1"/>
  <c r="F51" i="1"/>
  <c r="F28" i="1"/>
  <c r="F22" i="1"/>
  <c r="H55" i="1"/>
  <c r="F43" i="1"/>
  <c r="H59" i="1"/>
  <c r="F91" i="1"/>
  <c r="F98" i="1" s="1"/>
  <c r="H91" i="1"/>
  <c r="F59" i="1"/>
  <c r="F55" i="1"/>
  <c r="F14" i="1"/>
  <c r="H22" i="1"/>
  <c r="H43" i="1"/>
  <c r="H51" i="1"/>
  <c r="H28" i="1"/>
  <c r="H14" i="1"/>
  <c r="H98" i="1" l="1"/>
  <c r="F44" i="1"/>
  <c r="F60" i="1" s="1"/>
  <c r="F100" i="1" s="1"/>
  <c r="F101" i="1" s="1"/>
  <c r="F102" i="1" s="1"/>
  <c r="H44" i="1"/>
  <c r="H60" i="1" s="1"/>
  <c r="H100" i="1" l="1"/>
  <c r="H101" i="1"/>
  <c r="H102" i="1" s="1"/>
</calcChain>
</file>

<file path=xl/sharedStrings.xml><?xml version="1.0" encoding="utf-8"?>
<sst xmlns="http://schemas.openxmlformats.org/spreadsheetml/2006/main" count="202" uniqueCount="141">
  <si>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</si>
  <si>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</si>
  <si>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</si>
  <si>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</si>
  <si>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</si>
  <si>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2024 оны 09 дүгээр сарын 1-нээс 09 дүгээр сарын 30-ны өдөр хүртэл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</si>
  <si>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</si>
  <si>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</si>
  <si>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</si>
  <si>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</si>
  <si>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</si>
  <si>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</si>
  <si>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</si>
  <si>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</si>
  <si>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</si>
  <si>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</si>
  <si>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</si>
  <si>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</si>
  <si>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</si>
  <si>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</si>
  <si>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t>I</t>
  </si>
  <si>
    <t>Бэлтгэл ажлын дүн</t>
  </si>
  <si>
    <t xml:space="preserve">Геологийн зураглал </t>
  </si>
  <si>
    <t>Танилцах маршрут</t>
  </si>
  <si>
    <t>т/км</t>
  </si>
  <si>
    <t>Эрлийн маршрут</t>
  </si>
  <si>
    <t>Шлихийн сорьцлолт</t>
  </si>
  <si>
    <t>Сорьц</t>
  </si>
  <si>
    <t>Литогеохими урсгал</t>
  </si>
  <si>
    <t>Литогеохими, хоёрдогч /100х100 м-ийн тороор/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</si>
  <si>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</si>
  <si>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</si>
  <si>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</si>
  <si>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</si>
  <si>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</si>
  <si>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</si>
  <si>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</si>
  <si>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 xml:space="preserve">Баганат өрөмллөг 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</si>
  <si>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</si>
  <si>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</si>
  <si>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</si>
  <si>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</si>
  <si>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</si>
  <si>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сорьцлолт, силикат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</si>
  <si>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</si>
  <si>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</si>
  <si>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</si>
  <si>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</si>
  <si>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</si>
  <si>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</si>
  <si>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</si>
  <si>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Шлихийн угаалга</t>
  </si>
  <si>
    <t>Сувгийн геохими</t>
  </si>
  <si>
    <t>Гидрохимийн сорьцлолт</t>
  </si>
  <si>
    <t>Хадан монолит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</si>
  <si>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</si>
  <si>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</si>
  <si>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</si>
  <si>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</si>
  <si>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</si>
  <si>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</si>
  <si>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</si>
  <si>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</si>
  <si>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</si>
  <si>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</si>
  <si>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</si>
  <si>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</si>
  <si>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</si>
  <si>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</si>
  <si>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</si>
  <si>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</si>
  <si>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</si>
  <si>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Цахилгаан хайгуул дифоль-дифоль</t>
  </si>
  <si>
    <t>Албадмал туйлжилт ДГ-дифоль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</si>
  <si>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</si>
  <si>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</si>
  <si>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</si>
  <si>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</si>
  <si>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</si>
  <si>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Перлит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</si>
  <si>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</si>
  <si>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</si>
  <si>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</si>
  <si>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</si>
  <si>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</si>
  <si>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</si>
  <si>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</si>
  <si>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</si>
  <si>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</si>
  <si>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</si>
  <si>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</si>
  <si>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</si>
  <si>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</si>
  <si>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</si>
  <si>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</si>
  <si>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</si>
  <si>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</si>
  <si>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</si>
  <si>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</si>
  <si>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</si>
  <si>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</si>
  <si>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</si>
  <si>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</si>
  <si>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</si>
  <si>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</si>
  <si>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Усны шинжилгээ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</si>
  <si>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</si>
  <si>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</si>
  <si>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</si>
  <si>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</si>
  <si>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</si>
  <si>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</si>
  <si>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</si>
  <si>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</si>
  <si>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</si>
  <si>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</si>
  <si>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</si>
  <si>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</si>
  <si>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</si>
  <si>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</si>
  <si>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</si>
  <si>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</si>
  <si>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</si>
  <si>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</si>
  <si>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</si>
  <si>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</si>
  <si>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</si>
  <si>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</si>
  <si>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 xml:space="preserve">                       / Б.Будсүрэн /</t>
  </si>
  <si>
    <t xml:space="preserve">"БӨӨН ХӨХ УУЛ-50" Төслийн ахлагч </t>
  </si>
  <si>
    <t xml:space="preserve">                       /                      /</t>
  </si>
  <si>
    <t>Арвин майнинг ХХК-ийн эдийн засагч, нягтлан бодогч</t>
  </si>
  <si>
    <t xml:space="preserve">                       / Л.Одонтуяа 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</si>
  <si>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</si>
  <si>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</si>
  <si>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</si>
  <si>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</si>
  <si>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 xml:space="preserve">                 /                            /</t>
  </si>
  <si>
    <r>
      <t>км</t>
    </r>
    <r>
      <rPr>
        <vertAlign val="superscript"/>
        <sz val="11"/>
        <color theme="1"/>
        <rFont val="Arial"/>
        <family val="2"/>
      </rPr>
      <t>2</t>
    </r>
  </si>
  <si>
    <t xml:space="preserve">                 /                             /</t>
  </si>
  <si>
    <t xml:space="preserve"> Үндэсний геологийн албаны ТЗУХ-ийн төсвийн санхүүжилт , гүйцэтгэл хариуцсан мэргэжилтэн                                  / Т.Цэрэндулам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</si>
</sst>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₮_-;\-* #,##0_₮_-;_-* &quot;-&quot;??_₮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5" fillId="4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164" fontId="2" fillId="2" borderId="1" xfId="1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3" fontId="2" fillId="0" borderId="0" xfId="0" applyNumberFormat="1" applyFont="1"/>
    <xf numFmtId="43" fontId="2" fillId="0" borderId="0" xfId="1" applyFont="1" applyAlignment="1">
      <alignment horizontal="left"/>
    </xf>
    <xf numFmtId="0" fontId="2" fillId="0" borderId="0" xfId="0" applyFont="1" applyAlignment="1">
      <alignment wrapText="1"/>
    </xf>
    <xf numFmtId="165" fontId="2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G13">
            <v>35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800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941E-96C2-45F2-849C-A63FD3BB7650}">
  <dimension ref="A1:J112"/>
  <sheetViews>
    <sheetView tabSelected="1" view="pageBreakPreview" topLeftCell="A43" zoomScale="60" zoomScaleNormal="100" workbookViewId="0">
      <selection activeCell="D106" sqref="D106"/>
    </sheetView>
  </sheetViews>
  <sheetFormatPr defaultRowHeight="13.8" x14ac:dyDescent="0.25"/>
  <cols>
    <col min="1" max="1" width="4.33203125" style="33" bestFit="1" customWidth="1"/>
    <col min="2" max="2" width="49.21875" style="32" bestFit="1" customWidth="1"/>
    <col min="3" max="3" width="7.88671875" style="32" bestFit="1" customWidth="1"/>
    <col min="4" max="4" width="9.88671875" style="32" bestFit="1" customWidth="1"/>
    <col min="5" max="5" width="8.44140625" style="34" bestFit="1" customWidth="1"/>
    <col min="6" max="6" width="22.88671875" style="34" customWidth="1"/>
    <col min="7" max="7" width="8.44140625" style="34" bestFit="1" customWidth="1"/>
    <col min="8" max="8" width="18.33203125" style="34" customWidth="1"/>
    <col min="9" max="9" width="8.88671875" style="32"/>
    <col min="10" max="10" width="15.21875" style="32" bestFit="1" customWidth="1"/>
    <col min="11" max="16384" width="8.88671875" style="32"/>
  </cols>
  <sheetData>
    <row r="1" spans="1:8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8" x14ac:dyDescent="0.25">
      <c r="A2" s="31" t="s">
        <v>1</v>
      </c>
      <c r="B2" s="31"/>
      <c r="C2" s="31"/>
      <c r="D2" s="31"/>
      <c r="E2" s="31"/>
      <c r="F2" s="31"/>
      <c r="G2" s="31"/>
      <c r="H2" s="31"/>
    </row>
    <row r="3" spans="1:8" x14ac:dyDescent="0.25">
      <c r="A3" s="31" t="s">
        <v>2</v>
      </c>
      <c r="B3" s="31"/>
      <c r="C3" s="31"/>
      <c r="D3" s="31"/>
      <c r="E3" s="31"/>
      <c r="F3" s="31"/>
      <c r="G3" s="31"/>
      <c r="H3" s="31"/>
    </row>
    <row r="4" spans="1:8" x14ac:dyDescent="0.25">
      <c r="B4" s="1" t="s">
        <v>3</v>
      </c>
      <c r="C4" s="1"/>
      <c r="D4" s="1"/>
      <c r="E4" s="1"/>
      <c r="F4" s="1"/>
      <c r="G4" s="1"/>
      <c r="H4" s="1"/>
    </row>
    <row r="5" spans="1:8" x14ac:dyDescent="0.25">
      <c r="B5" s="1" t="s">
        <v>4</v>
      </c>
      <c r="C5" s="1"/>
      <c r="D5" s="1"/>
      <c r="E5" s="1"/>
      <c r="F5" s="1"/>
      <c r="G5" s="1"/>
      <c r="H5" s="1"/>
    </row>
    <row r="6" spans="1:8" x14ac:dyDescent="0.25">
      <c r="A6" s="31" t="s">
        <v>5</v>
      </c>
      <c r="B6" s="31"/>
      <c r="C6" s="31"/>
      <c r="D6" s="31"/>
      <c r="E6" s="31"/>
      <c r="F6" s="31"/>
      <c r="G6" s="31"/>
      <c r="H6" s="31"/>
    </row>
    <row r="7" spans="1:8" x14ac:dyDescent="0.25">
      <c r="A7" s="31" t="s">
        <v>6</v>
      </c>
      <c r="B7" s="31"/>
      <c r="C7" s="31"/>
      <c r="D7" s="31"/>
      <c r="E7" s="31"/>
      <c r="F7" s="31"/>
      <c r="G7" s="31"/>
      <c r="H7" s="31"/>
    </row>
    <row r="8" spans="1:8" ht="12.75" customHeight="1" x14ac:dyDescent="0.25">
      <c r="A8" s="2" t="s">
        <v>7</v>
      </c>
      <c r="B8" s="2" t="s">
        <v>8</v>
      </c>
      <c r="C8" s="3" t="s">
        <v>9</v>
      </c>
      <c r="D8" s="3" t="s">
        <v>10</v>
      </c>
      <c r="E8" s="4" t="s">
        <v>11</v>
      </c>
      <c r="F8" s="4"/>
      <c r="G8" s="4" t="s">
        <v>12</v>
      </c>
      <c r="H8" s="4"/>
    </row>
    <row r="9" spans="1:8" ht="12.75" customHeight="1" x14ac:dyDescent="0.25">
      <c r="A9" s="2"/>
      <c r="B9" s="2"/>
      <c r="C9" s="5"/>
      <c r="D9" s="5"/>
      <c r="E9" s="6" t="s">
        <v>13</v>
      </c>
      <c r="F9" s="6" t="s">
        <v>14</v>
      </c>
      <c r="G9" s="6" t="s">
        <v>13</v>
      </c>
      <c r="H9" s="6" t="s">
        <v>14</v>
      </c>
    </row>
    <row r="10" spans="1:8" ht="12.75" customHeight="1" x14ac:dyDescent="0.25">
      <c r="A10" s="7">
        <v>0</v>
      </c>
      <c r="B10" s="7">
        <v>1</v>
      </c>
      <c r="C10" s="8">
        <v>2</v>
      </c>
      <c r="D10" s="8">
        <v>3</v>
      </c>
      <c r="E10" s="6">
        <v>4</v>
      </c>
      <c r="F10" s="6">
        <v>5</v>
      </c>
      <c r="G10" s="6">
        <v>6</v>
      </c>
      <c r="H10" s="6">
        <v>7</v>
      </c>
    </row>
    <row r="11" spans="1:8" ht="12.75" customHeight="1" x14ac:dyDescent="0.25">
      <c r="A11" s="7"/>
      <c r="B11" s="9" t="s">
        <v>15</v>
      </c>
      <c r="C11" s="8" t="s">
        <v>16</v>
      </c>
      <c r="D11" s="10">
        <v>43000</v>
      </c>
      <c r="E11" s="11"/>
      <c r="F11" s="11">
        <f>D11*E11</f>
        <v>0</v>
      </c>
      <c r="G11" s="11">
        <f>E11+'[1]8сар '!G13</f>
        <v>35</v>
      </c>
      <c r="H11" s="11">
        <f>D11*G11</f>
        <v>1505000</v>
      </c>
    </row>
    <row r="12" spans="1:8" ht="13.8" hidden="1" customHeight="1" x14ac:dyDescent="0.25">
      <c r="A12" s="7"/>
      <c r="B12" s="9" t="s">
        <v>17</v>
      </c>
      <c r="C12" s="12" t="s">
        <v>18</v>
      </c>
      <c r="D12" s="35">
        <v>10095.281000000001</v>
      </c>
      <c r="E12" s="11"/>
      <c r="F12" s="11">
        <f>D12*E12:E12</f>
        <v>0</v>
      </c>
      <c r="G12" s="11">
        <f>E12+'[1]8сар '!G14</f>
        <v>0</v>
      </c>
      <c r="H12" s="11">
        <f>D12*G12</f>
        <v>0</v>
      </c>
    </row>
    <row r="13" spans="1:8" ht="16.2" hidden="1" customHeight="1" x14ac:dyDescent="0.25">
      <c r="A13" s="7"/>
      <c r="B13" s="9" t="s">
        <v>19</v>
      </c>
      <c r="C13" s="36" t="s">
        <v>138</v>
      </c>
      <c r="D13" s="23">
        <v>1650</v>
      </c>
      <c r="E13" s="11">
        <v>0</v>
      </c>
      <c r="F13" s="11">
        <f>D13*E13:E13</f>
        <v>0</v>
      </c>
      <c r="G13" s="11">
        <f>E13+'[1]8сар '!G15</f>
        <v>0</v>
      </c>
      <c r="H13" s="11">
        <f>D13*G13</f>
        <v>0</v>
      </c>
    </row>
    <row r="14" spans="1:8" ht="12.75" customHeight="1" x14ac:dyDescent="0.25">
      <c r="A14" s="13" t="s">
        <v>20</v>
      </c>
      <c r="B14" s="14" t="s">
        <v>21</v>
      </c>
      <c r="C14" s="13"/>
      <c r="D14" s="15"/>
      <c r="E14" s="16"/>
      <c r="F14" s="16">
        <f>SUM(F11:F13)</f>
        <v>0</v>
      </c>
      <c r="G14" s="11">
        <f>E14+'[1]8сар '!G16</f>
        <v>0</v>
      </c>
      <c r="H14" s="16">
        <f>SUM(H11:H13)</f>
        <v>1505000</v>
      </c>
    </row>
    <row r="15" spans="1:8" ht="16.2" hidden="1" customHeight="1" x14ac:dyDescent="0.25">
      <c r="A15" s="7"/>
      <c r="B15" s="9" t="s">
        <v>22</v>
      </c>
      <c r="C15" s="36" t="s">
        <v>138</v>
      </c>
      <c r="D15" s="17">
        <v>42500</v>
      </c>
      <c r="E15" s="11">
        <v>0</v>
      </c>
      <c r="F15" s="11">
        <f>D15*E15</f>
        <v>0</v>
      </c>
      <c r="G15" s="11">
        <f>E15+'[1]8сар '!G17</f>
        <v>0</v>
      </c>
      <c r="H15" s="11">
        <f>D15*G15</f>
        <v>0</v>
      </c>
    </row>
    <row r="16" spans="1:8" ht="13.8" hidden="1" customHeight="1" x14ac:dyDescent="0.25">
      <c r="A16" s="7"/>
      <c r="B16" s="9" t="s">
        <v>23</v>
      </c>
      <c r="C16" s="8" t="s">
        <v>24</v>
      </c>
      <c r="D16" s="17"/>
      <c r="E16" s="11"/>
      <c r="F16" s="11"/>
      <c r="G16" s="11">
        <f>E16+'[1]8сар '!G18</f>
        <v>0</v>
      </c>
      <c r="H16" s="11">
        <f t="shared" ref="H16:H21" si="0">D16*G16</f>
        <v>0</v>
      </c>
    </row>
    <row r="17" spans="1:8" ht="13.8" hidden="1" customHeight="1" x14ac:dyDescent="0.25">
      <c r="A17" s="7"/>
      <c r="B17" s="9" t="s">
        <v>25</v>
      </c>
      <c r="C17" s="8" t="s">
        <v>24</v>
      </c>
      <c r="D17" s="17">
        <v>105000</v>
      </c>
      <c r="E17" s="11">
        <v>0</v>
      </c>
      <c r="F17" s="11">
        <f>D17*E17</f>
        <v>0</v>
      </c>
      <c r="G17" s="11">
        <f>E17+'[1]8сар '!G19</f>
        <v>0</v>
      </c>
      <c r="H17" s="11">
        <f t="shared" si="0"/>
        <v>0</v>
      </c>
    </row>
    <row r="18" spans="1:8" ht="13.8" hidden="1" customHeight="1" x14ac:dyDescent="0.25">
      <c r="A18" s="7"/>
      <c r="B18" s="9" t="s">
        <v>26</v>
      </c>
      <c r="C18" s="8" t="s">
        <v>27</v>
      </c>
      <c r="D18" s="17">
        <v>5800</v>
      </c>
      <c r="E18" s="11"/>
      <c r="F18" s="11">
        <f t="shared" ref="F18:F21" si="1">D18*E18</f>
        <v>0</v>
      </c>
      <c r="G18" s="11">
        <f>E18+'[1]8сар '!G20</f>
        <v>0</v>
      </c>
      <c r="H18" s="11">
        <f>D18*G18</f>
        <v>0</v>
      </c>
    </row>
    <row r="19" spans="1:8" ht="13.8" hidden="1" customHeight="1" x14ac:dyDescent="0.25">
      <c r="A19" s="7"/>
      <c r="B19" s="18" t="s">
        <v>28</v>
      </c>
      <c r="C19" s="8" t="s">
        <v>27</v>
      </c>
      <c r="D19" s="17">
        <v>2500</v>
      </c>
      <c r="E19" s="11"/>
      <c r="F19" s="11">
        <f t="shared" si="1"/>
        <v>0</v>
      </c>
      <c r="G19" s="11">
        <f>E19+'[1]8сар '!G21</f>
        <v>0</v>
      </c>
      <c r="H19" s="11">
        <f>D19*G19</f>
        <v>0</v>
      </c>
    </row>
    <row r="20" spans="1:8" ht="13.8" hidden="1" customHeight="1" x14ac:dyDescent="0.25">
      <c r="A20" s="7"/>
      <c r="B20" s="18" t="s">
        <v>29</v>
      </c>
      <c r="C20" s="8" t="s">
        <v>27</v>
      </c>
      <c r="D20" s="17">
        <v>2500</v>
      </c>
      <c r="E20" s="11">
        <v>0</v>
      </c>
      <c r="F20" s="11">
        <f t="shared" si="1"/>
        <v>0</v>
      </c>
      <c r="G20" s="11">
        <f>E20+'[1]8сар '!G22</f>
        <v>0</v>
      </c>
      <c r="H20" s="11">
        <f t="shared" si="0"/>
        <v>0</v>
      </c>
    </row>
    <row r="21" spans="1:8" ht="13.8" hidden="1" customHeight="1" x14ac:dyDescent="0.25">
      <c r="A21" s="7"/>
      <c r="B21" s="9" t="s">
        <v>30</v>
      </c>
      <c r="C21" s="8" t="s">
        <v>27</v>
      </c>
      <c r="D21" s="17">
        <v>2700</v>
      </c>
      <c r="E21" s="11">
        <v>0</v>
      </c>
      <c r="F21" s="11">
        <f t="shared" si="1"/>
        <v>0</v>
      </c>
      <c r="G21" s="11">
        <f>E21+'[1]8сар '!G23</f>
        <v>0</v>
      </c>
      <c r="H21" s="11">
        <f t="shared" si="0"/>
        <v>0</v>
      </c>
    </row>
    <row r="22" spans="1:8" ht="12.75" customHeight="1" x14ac:dyDescent="0.25">
      <c r="A22" s="13" t="s">
        <v>31</v>
      </c>
      <c r="B22" s="14" t="s">
        <v>32</v>
      </c>
      <c r="C22" s="13"/>
      <c r="D22" s="15"/>
      <c r="E22" s="16"/>
      <c r="F22" s="19">
        <f>SUM(F15:F21)</f>
        <v>0</v>
      </c>
      <c r="G22" s="11">
        <f>E22+'[1]8сар '!G24</f>
        <v>0</v>
      </c>
      <c r="H22" s="19">
        <f>SUM(H15:H21)</f>
        <v>0</v>
      </c>
    </row>
    <row r="23" spans="1:8" ht="13.8" hidden="1" customHeight="1" x14ac:dyDescent="0.25">
      <c r="A23" s="7"/>
      <c r="B23" s="9" t="s">
        <v>33</v>
      </c>
      <c r="C23" s="8" t="s">
        <v>34</v>
      </c>
      <c r="D23" s="17">
        <v>48000</v>
      </c>
      <c r="E23" s="11">
        <v>0</v>
      </c>
      <c r="F23" s="11">
        <f>D23*E23</f>
        <v>0</v>
      </c>
      <c r="G23" s="11">
        <f>E23+'[1]8сар '!G25</f>
        <v>0</v>
      </c>
      <c r="H23" s="11">
        <f>D23*G23</f>
        <v>0</v>
      </c>
    </row>
    <row r="24" spans="1:8" ht="13.8" hidden="1" customHeight="1" x14ac:dyDescent="0.25">
      <c r="A24" s="7"/>
      <c r="B24" s="9" t="s">
        <v>35</v>
      </c>
      <c r="C24" s="8" t="s">
        <v>36</v>
      </c>
      <c r="D24" s="17">
        <v>78000</v>
      </c>
      <c r="E24" s="20">
        <v>0</v>
      </c>
      <c r="F24" s="11">
        <f>D24*E24</f>
        <v>0</v>
      </c>
      <c r="G24" s="11">
        <f>E24+'[1]8сар '!G26</f>
        <v>0</v>
      </c>
      <c r="H24" s="11">
        <f>D24*G24</f>
        <v>0</v>
      </c>
    </row>
    <row r="25" spans="1:8" ht="13.8" hidden="1" customHeight="1" x14ac:dyDescent="0.25">
      <c r="A25" s="7"/>
      <c r="B25" s="9" t="s">
        <v>37</v>
      </c>
      <c r="C25" s="8" t="s">
        <v>36</v>
      </c>
      <c r="D25" s="17"/>
      <c r="E25" s="20"/>
      <c r="F25" s="11"/>
      <c r="G25" s="11">
        <f>E25+'[1]8сар '!G27</f>
        <v>0</v>
      </c>
      <c r="H25" s="11"/>
    </row>
    <row r="26" spans="1:8" ht="13.8" hidden="1" customHeight="1" x14ac:dyDescent="0.25">
      <c r="A26" s="7"/>
      <c r="B26" s="9" t="s">
        <v>38</v>
      </c>
      <c r="C26" s="8" t="s">
        <v>36</v>
      </c>
      <c r="D26" s="17">
        <v>65523</v>
      </c>
      <c r="E26" s="20"/>
      <c r="F26" s="11">
        <f>D26*E26</f>
        <v>0</v>
      </c>
      <c r="G26" s="11">
        <f>E26+'[1]8сар '!G28</f>
        <v>0</v>
      </c>
      <c r="H26" s="11">
        <f>D26*G26</f>
        <v>0</v>
      </c>
    </row>
    <row r="27" spans="1:8" ht="13.8" hidden="1" customHeight="1" x14ac:dyDescent="0.25">
      <c r="A27" s="7"/>
      <c r="B27" s="9" t="s">
        <v>39</v>
      </c>
      <c r="C27" s="8" t="s">
        <v>36</v>
      </c>
      <c r="D27" s="17">
        <v>31500</v>
      </c>
      <c r="E27" s="20">
        <v>0</v>
      </c>
      <c r="F27" s="11">
        <f>D27*E27</f>
        <v>0</v>
      </c>
      <c r="G27" s="11">
        <f>E27+'[1]8сар '!G29</f>
        <v>0</v>
      </c>
      <c r="H27" s="11">
        <f>D27*G27</f>
        <v>0</v>
      </c>
    </row>
    <row r="28" spans="1:8" ht="12.75" customHeight="1" x14ac:dyDescent="0.25">
      <c r="A28" s="13" t="s">
        <v>40</v>
      </c>
      <c r="B28" s="14" t="s">
        <v>41</v>
      </c>
      <c r="C28" s="13"/>
      <c r="D28" s="15"/>
      <c r="E28" s="21"/>
      <c r="F28" s="16">
        <f>F24+F26+F27+F23</f>
        <v>0</v>
      </c>
      <c r="G28" s="11">
        <f>E28+'[1]8сар '!G30</f>
        <v>0</v>
      </c>
      <c r="H28" s="16">
        <f>H24+H26+H27+H23</f>
        <v>0</v>
      </c>
    </row>
    <row r="29" spans="1:8" ht="13.8" hidden="1" customHeight="1" x14ac:dyDescent="0.25">
      <c r="A29" s="7"/>
      <c r="B29" s="9" t="s">
        <v>42</v>
      </c>
      <c r="C29" s="7" t="s">
        <v>27</v>
      </c>
      <c r="D29" s="17">
        <v>14800</v>
      </c>
      <c r="E29" s="20">
        <v>0</v>
      </c>
      <c r="F29" s="11">
        <f>D29*E29</f>
        <v>0</v>
      </c>
      <c r="G29" s="11">
        <f>E29+'[1]8сар '!G31</f>
        <v>0</v>
      </c>
      <c r="H29" s="11">
        <f>D29*G29</f>
        <v>0</v>
      </c>
    </row>
    <row r="30" spans="1:8" ht="13.8" hidden="1" customHeight="1" x14ac:dyDescent="0.25">
      <c r="A30" s="7"/>
      <c r="B30" s="9" t="s">
        <v>43</v>
      </c>
      <c r="C30" s="7" t="s">
        <v>27</v>
      </c>
      <c r="D30" s="17">
        <v>5600</v>
      </c>
      <c r="E30" s="20">
        <v>0</v>
      </c>
      <c r="F30" s="11">
        <f>D30*E30</f>
        <v>0</v>
      </c>
      <c r="G30" s="11">
        <f>E30+'[1]8сар '!G32</f>
        <v>0</v>
      </c>
      <c r="H30" s="11">
        <f>D30*G30</f>
        <v>0</v>
      </c>
    </row>
    <row r="31" spans="1:8" ht="13.8" hidden="1" customHeight="1" x14ac:dyDescent="0.25">
      <c r="A31" s="7"/>
      <c r="B31" s="9" t="s">
        <v>44</v>
      </c>
      <c r="C31" s="7"/>
      <c r="D31" s="17"/>
      <c r="E31" s="11"/>
      <c r="F31" s="11"/>
      <c r="G31" s="11">
        <f>E31+'[1]8сар '!G33</f>
        <v>0</v>
      </c>
      <c r="H31" s="11"/>
    </row>
    <row r="32" spans="1:8" ht="13.8" hidden="1" customHeight="1" x14ac:dyDescent="0.25">
      <c r="A32" s="7"/>
      <c r="B32" s="9" t="s">
        <v>45</v>
      </c>
      <c r="C32" s="7" t="s">
        <v>27</v>
      </c>
      <c r="D32" s="17">
        <v>9500</v>
      </c>
      <c r="E32" s="11">
        <v>0</v>
      </c>
      <c r="F32" s="11">
        <f>D32*E32</f>
        <v>0</v>
      </c>
      <c r="G32" s="11">
        <f>E32+'[1]8сар '!G34</f>
        <v>0</v>
      </c>
      <c r="H32" s="11">
        <f t="shared" ref="H32:H34" si="2">D32*G32</f>
        <v>0</v>
      </c>
    </row>
    <row r="33" spans="1:8" ht="13.8" hidden="1" customHeight="1" x14ac:dyDescent="0.25">
      <c r="A33" s="7"/>
      <c r="B33" s="9" t="s">
        <v>46</v>
      </c>
      <c r="C33" s="7" t="s">
        <v>27</v>
      </c>
      <c r="D33" s="17">
        <v>16000</v>
      </c>
      <c r="E33" s="11">
        <v>0</v>
      </c>
      <c r="F33" s="11">
        <f t="shared" ref="F33:F38" si="3">D33*E33</f>
        <v>0</v>
      </c>
      <c r="G33" s="11">
        <f>E33+'[1]8сар '!G35</f>
        <v>0</v>
      </c>
      <c r="H33" s="11">
        <f t="shared" si="2"/>
        <v>0</v>
      </c>
    </row>
    <row r="34" spans="1:8" ht="13.8" hidden="1" customHeight="1" x14ac:dyDescent="0.25">
      <c r="A34" s="7"/>
      <c r="B34" s="9" t="s">
        <v>47</v>
      </c>
      <c r="C34" s="7" t="s">
        <v>27</v>
      </c>
      <c r="D34" s="17">
        <v>11300</v>
      </c>
      <c r="E34" s="11">
        <v>0</v>
      </c>
      <c r="F34" s="11">
        <f t="shared" si="3"/>
        <v>0</v>
      </c>
      <c r="G34" s="11">
        <f>E34+'[1]8сар '!G36</f>
        <v>0</v>
      </c>
      <c r="H34" s="11">
        <f t="shared" si="2"/>
        <v>0</v>
      </c>
    </row>
    <row r="35" spans="1:8" ht="13.8" hidden="1" customHeight="1" x14ac:dyDescent="0.25">
      <c r="A35" s="7"/>
      <c r="B35" s="9" t="s">
        <v>48</v>
      </c>
      <c r="C35" s="7"/>
      <c r="D35" s="17"/>
      <c r="E35" s="11"/>
      <c r="F35" s="11"/>
      <c r="G35" s="11">
        <f>E35+'[1]8сар '!G37</f>
        <v>0</v>
      </c>
      <c r="H35" s="11"/>
    </row>
    <row r="36" spans="1:8" ht="13.8" hidden="1" customHeight="1" x14ac:dyDescent="0.25">
      <c r="A36" s="7"/>
      <c r="B36" s="18" t="s">
        <v>49</v>
      </c>
      <c r="C36" s="7"/>
      <c r="D36" s="17"/>
      <c r="E36" s="11"/>
      <c r="F36" s="11"/>
      <c r="G36" s="11">
        <f>E36+'[1]8сар '!G38</f>
        <v>0</v>
      </c>
      <c r="H36" s="11"/>
    </row>
    <row r="37" spans="1:8" ht="13.8" hidden="1" customHeight="1" x14ac:dyDescent="0.25">
      <c r="A37" s="7"/>
      <c r="B37" s="9" t="s">
        <v>50</v>
      </c>
      <c r="C37" s="7"/>
      <c r="D37" s="17"/>
      <c r="E37" s="11"/>
      <c r="F37" s="11"/>
      <c r="G37" s="11">
        <f>E37+'[1]8сар '!G39</f>
        <v>0</v>
      </c>
      <c r="H37" s="11"/>
    </row>
    <row r="38" spans="1:8" ht="13.8" hidden="1" customHeight="1" x14ac:dyDescent="0.25">
      <c r="A38" s="7"/>
      <c r="B38" s="9" t="s">
        <v>51</v>
      </c>
      <c r="C38" s="8" t="s">
        <v>36</v>
      </c>
      <c r="D38" s="17">
        <v>210000</v>
      </c>
      <c r="E38" s="11">
        <v>0</v>
      </c>
      <c r="F38" s="11">
        <f t="shared" si="3"/>
        <v>0</v>
      </c>
      <c r="G38" s="11">
        <f>E38+'[1]8сар '!G40</f>
        <v>0</v>
      </c>
      <c r="H38" s="11">
        <f>D38*G38</f>
        <v>0</v>
      </c>
    </row>
    <row r="39" spans="1:8" ht="13.8" hidden="1" customHeight="1" x14ac:dyDescent="0.25">
      <c r="A39" s="7"/>
      <c r="B39" s="9" t="s">
        <v>52</v>
      </c>
      <c r="C39" s="7" t="s">
        <v>27</v>
      </c>
      <c r="D39" s="17">
        <v>5500</v>
      </c>
      <c r="E39" s="11">
        <v>0</v>
      </c>
      <c r="F39" s="11">
        <f>D39*E39</f>
        <v>0</v>
      </c>
      <c r="G39" s="11">
        <f>E39+'[1]8сар '!G41</f>
        <v>0</v>
      </c>
      <c r="H39" s="11">
        <f t="shared" ref="H39:H41" si="4">D39*G39</f>
        <v>0</v>
      </c>
    </row>
    <row r="40" spans="1:8" ht="13.8" hidden="1" customHeight="1" x14ac:dyDescent="0.25">
      <c r="A40" s="7"/>
      <c r="B40" s="9" t="s">
        <v>53</v>
      </c>
      <c r="C40" s="7" t="s">
        <v>27</v>
      </c>
      <c r="D40" s="17">
        <v>55000</v>
      </c>
      <c r="E40" s="11">
        <v>0</v>
      </c>
      <c r="F40" s="11">
        <f t="shared" ref="F40:F41" si="5">D40*E40</f>
        <v>0</v>
      </c>
      <c r="G40" s="11">
        <f>E40+'[1]8сар '!G42</f>
        <v>0</v>
      </c>
      <c r="H40" s="11">
        <f t="shared" si="4"/>
        <v>0</v>
      </c>
    </row>
    <row r="41" spans="1:8" ht="13.8" hidden="1" customHeight="1" x14ac:dyDescent="0.25">
      <c r="A41" s="7"/>
      <c r="B41" s="9" t="s">
        <v>54</v>
      </c>
      <c r="C41" s="7" t="s">
        <v>27</v>
      </c>
      <c r="D41" s="17">
        <v>76000</v>
      </c>
      <c r="E41" s="11">
        <v>0</v>
      </c>
      <c r="F41" s="11">
        <f t="shared" si="5"/>
        <v>0</v>
      </c>
      <c r="G41" s="11">
        <f>E41+'[1]8сар '!G43</f>
        <v>0</v>
      </c>
      <c r="H41" s="11">
        <f t="shared" si="4"/>
        <v>0</v>
      </c>
    </row>
    <row r="42" spans="1:8" ht="13.8" hidden="1" customHeight="1" x14ac:dyDescent="0.25">
      <c r="A42" s="7"/>
      <c r="B42" s="9"/>
      <c r="C42" s="7"/>
      <c r="D42" s="17"/>
      <c r="E42" s="11"/>
      <c r="F42" s="11"/>
      <c r="G42" s="11">
        <f>E42+'[1]8сар '!G44</f>
        <v>0</v>
      </c>
      <c r="H42" s="11"/>
    </row>
    <row r="43" spans="1:8" ht="12.75" customHeight="1" x14ac:dyDescent="0.25">
      <c r="A43" s="13" t="s">
        <v>55</v>
      </c>
      <c r="B43" s="14" t="s">
        <v>56</v>
      </c>
      <c r="C43" s="13"/>
      <c r="D43" s="15"/>
      <c r="E43" s="16"/>
      <c r="F43" s="16">
        <f>SUM(F29:F41)</f>
        <v>0</v>
      </c>
      <c r="G43" s="11">
        <f>E43+'[1]8сар '!G45</f>
        <v>0</v>
      </c>
      <c r="H43" s="16">
        <f>SUM(H29:H41)</f>
        <v>0</v>
      </c>
    </row>
    <row r="44" spans="1:8" ht="12.75" customHeight="1" x14ac:dyDescent="0.25">
      <c r="A44" s="13" t="s">
        <v>57</v>
      </c>
      <c r="B44" s="14" t="s">
        <v>58</v>
      </c>
      <c r="C44" s="13"/>
      <c r="D44" s="15"/>
      <c r="E44" s="16"/>
      <c r="F44" s="16">
        <f>F22+F28+F43</f>
        <v>0</v>
      </c>
      <c r="G44" s="11">
        <f>E44+'[1]8сар '!G46</f>
        <v>0</v>
      </c>
      <c r="H44" s="16">
        <f>H22+H28+H43</f>
        <v>0</v>
      </c>
    </row>
    <row r="45" spans="1:8" ht="13.8" hidden="1" customHeight="1" x14ac:dyDescent="0.25">
      <c r="A45" s="7"/>
      <c r="B45" s="9" t="s">
        <v>59</v>
      </c>
      <c r="C45" s="22" t="s">
        <v>18</v>
      </c>
      <c r="D45" s="23">
        <v>10095.281000000001</v>
      </c>
      <c r="E45" s="11"/>
      <c r="F45" s="11">
        <f>D45*E45</f>
        <v>0</v>
      </c>
      <c r="G45" s="11">
        <f>E45+'[1]8сар '!G47</f>
        <v>0</v>
      </c>
      <c r="H45" s="11">
        <f>D45*G45</f>
        <v>0</v>
      </c>
    </row>
    <row r="46" spans="1:8" ht="13.8" hidden="1" customHeight="1" x14ac:dyDescent="0.25">
      <c r="A46" s="7"/>
      <c r="B46" s="9" t="s">
        <v>60</v>
      </c>
      <c r="C46" s="8" t="s">
        <v>18</v>
      </c>
      <c r="D46" s="24">
        <v>10095.281000000001</v>
      </c>
      <c r="E46" s="11"/>
      <c r="F46" s="11">
        <f t="shared" ref="F46" si="6">D46*E46</f>
        <v>0</v>
      </c>
      <c r="G46" s="11">
        <f>E46+'[1]8сар '!G48</f>
        <v>0</v>
      </c>
      <c r="H46" s="11">
        <f t="shared" ref="H46" si="7">D46*G46</f>
        <v>0</v>
      </c>
    </row>
    <row r="47" spans="1:8" ht="13.8" hidden="1" customHeight="1" x14ac:dyDescent="0.25">
      <c r="A47" s="7"/>
      <c r="B47" s="9" t="s">
        <v>61</v>
      </c>
      <c r="C47" s="8" t="s">
        <v>16</v>
      </c>
      <c r="D47" s="10">
        <v>10000</v>
      </c>
      <c r="E47" s="11">
        <v>0</v>
      </c>
      <c r="F47" s="11">
        <f>D47*E47</f>
        <v>0</v>
      </c>
      <c r="G47" s="11">
        <f>E47+'[1]8сар '!G49</f>
        <v>0</v>
      </c>
      <c r="H47" s="11">
        <f>D47*G47</f>
        <v>0</v>
      </c>
    </row>
    <row r="48" spans="1:8" ht="12.75" customHeight="1" x14ac:dyDescent="0.25">
      <c r="A48" s="7"/>
      <c r="B48" s="37" t="s">
        <v>62</v>
      </c>
      <c r="C48" s="8" t="s">
        <v>16</v>
      </c>
      <c r="D48" s="23">
        <v>38000</v>
      </c>
      <c r="E48" s="11">
        <v>160</v>
      </c>
      <c r="F48" s="11">
        <f>D48*E48</f>
        <v>6080000</v>
      </c>
      <c r="G48" s="11">
        <f>E48+'[1]8сар '!G50</f>
        <v>960</v>
      </c>
      <c r="H48" s="11">
        <f>D48*G48</f>
        <v>36480000</v>
      </c>
    </row>
    <row r="49" spans="1:8" ht="13.8" hidden="1" customHeight="1" x14ac:dyDescent="0.25">
      <c r="A49" s="7"/>
      <c r="B49" s="18" t="s">
        <v>63</v>
      </c>
      <c r="C49" s="8" t="s">
        <v>16</v>
      </c>
      <c r="D49" s="38"/>
      <c r="E49" s="11"/>
      <c r="F49" s="11"/>
      <c r="G49" s="11">
        <f>E49+'[1]8сар '!G51</f>
        <v>0</v>
      </c>
      <c r="H49" s="11"/>
    </row>
    <row r="50" spans="1:8" ht="13.8" hidden="1" customHeight="1" x14ac:dyDescent="0.25">
      <c r="A50" s="7"/>
      <c r="B50" s="18" t="s">
        <v>64</v>
      </c>
      <c r="C50" s="8" t="s">
        <v>16</v>
      </c>
      <c r="D50" s="38"/>
      <c r="E50" s="11"/>
      <c r="F50" s="11"/>
      <c r="G50" s="11">
        <f>E50+'[1]8сар '!G52</f>
        <v>0</v>
      </c>
      <c r="H50" s="11"/>
    </row>
    <row r="51" spans="1:8" ht="12.75" customHeight="1" x14ac:dyDescent="0.25">
      <c r="A51" s="13" t="s">
        <v>65</v>
      </c>
      <c r="B51" s="14" t="s">
        <v>14</v>
      </c>
      <c r="C51" s="25"/>
      <c r="D51" s="15"/>
      <c r="E51" s="16"/>
      <c r="F51" s="16">
        <f>SUM(F45:F50)</f>
        <v>6080000</v>
      </c>
      <c r="G51" s="11">
        <f>E51+'[1]8сар '!G53</f>
        <v>0</v>
      </c>
      <c r="H51" s="16">
        <f>SUM(H45:H50)</f>
        <v>36480000</v>
      </c>
    </row>
    <row r="52" spans="1:8" ht="13.8" hidden="1" customHeight="1" x14ac:dyDescent="0.25">
      <c r="A52" s="7"/>
      <c r="B52" s="18" t="s">
        <v>66</v>
      </c>
      <c r="C52" s="8" t="s">
        <v>24</v>
      </c>
      <c r="D52" s="17">
        <v>650</v>
      </c>
      <c r="E52" s="11">
        <v>0</v>
      </c>
      <c r="F52" s="11">
        <f>D52*E52</f>
        <v>0</v>
      </c>
      <c r="G52" s="11">
        <f>E52+'[1]8сар '!G54</f>
        <v>0</v>
      </c>
      <c r="H52" s="11">
        <f>D52*G52</f>
        <v>0</v>
      </c>
    </row>
    <row r="53" spans="1:8" ht="13.8" hidden="1" customHeight="1" x14ac:dyDescent="0.25">
      <c r="A53" s="7"/>
      <c r="B53" s="9" t="s">
        <v>67</v>
      </c>
      <c r="C53" s="8" t="s">
        <v>24</v>
      </c>
      <c r="D53" s="17">
        <v>550</v>
      </c>
      <c r="E53" s="11">
        <v>0</v>
      </c>
      <c r="F53" s="11">
        <f>D53*E53</f>
        <v>0</v>
      </c>
      <c r="G53" s="11">
        <f>E53+'[1]8сар '!G55</f>
        <v>0</v>
      </c>
      <c r="H53" s="11">
        <f t="shared" ref="H53:H54" si="8">D53*G53</f>
        <v>0</v>
      </c>
    </row>
    <row r="54" spans="1:8" ht="13.8" hidden="1" customHeight="1" x14ac:dyDescent="0.25">
      <c r="A54" s="7"/>
      <c r="B54" s="9" t="s">
        <v>68</v>
      </c>
      <c r="C54" s="8" t="s">
        <v>24</v>
      </c>
      <c r="D54" s="17">
        <v>800</v>
      </c>
      <c r="E54" s="11">
        <v>0</v>
      </c>
      <c r="F54" s="11">
        <f>D54*E54</f>
        <v>0</v>
      </c>
      <c r="G54" s="11">
        <f>E54+'[1]8сар '!G56</f>
        <v>0</v>
      </c>
      <c r="H54" s="11">
        <f t="shared" si="8"/>
        <v>0</v>
      </c>
    </row>
    <row r="55" spans="1:8" ht="12.75" customHeight="1" x14ac:dyDescent="0.25">
      <c r="A55" s="13" t="s">
        <v>69</v>
      </c>
      <c r="B55" s="14" t="s">
        <v>70</v>
      </c>
      <c r="C55" s="13"/>
      <c r="D55" s="15"/>
      <c r="E55" s="26"/>
      <c r="F55" s="16">
        <f>SUM(F52:F54)</f>
        <v>0</v>
      </c>
      <c r="G55" s="11">
        <f>E55+'[1]8сар '!G57</f>
        <v>0</v>
      </c>
      <c r="H55" s="16">
        <f>SUM(H52:H54)</f>
        <v>0</v>
      </c>
    </row>
    <row r="56" spans="1:8" ht="13.8" hidden="1" customHeight="1" x14ac:dyDescent="0.25">
      <c r="A56" s="7"/>
      <c r="B56" s="9" t="s">
        <v>71</v>
      </c>
      <c r="C56" s="8" t="s">
        <v>24</v>
      </c>
      <c r="D56" s="42">
        <v>10500</v>
      </c>
      <c r="E56" s="11">
        <v>0</v>
      </c>
      <c r="F56" s="11">
        <f>D56*E56</f>
        <v>0</v>
      </c>
      <c r="G56" s="11">
        <f>E56+'[1]8сар '!G58</f>
        <v>0</v>
      </c>
      <c r="H56" s="11">
        <f>D56*G56</f>
        <v>0</v>
      </c>
    </row>
    <row r="57" spans="1:8" ht="13.8" hidden="1" customHeight="1" x14ac:dyDescent="0.25">
      <c r="A57" s="7"/>
      <c r="B57" s="42" t="s">
        <v>72</v>
      </c>
      <c r="C57" s="8" t="s">
        <v>24</v>
      </c>
      <c r="D57" s="17">
        <v>450000</v>
      </c>
      <c r="E57" s="11">
        <v>0</v>
      </c>
      <c r="F57" s="11">
        <f t="shared" ref="F57:F58" si="9">D57*E57</f>
        <v>0</v>
      </c>
      <c r="G57" s="11">
        <f>E57+'[1]8сар '!G59</f>
        <v>0</v>
      </c>
      <c r="H57" s="11">
        <f t="shared" ref="H57:H58" si="10">D57*G57</f>
        <v>0</v>
      </c>
    </row>
    <row r="58" spans="1:8" ht="13.8" hidden="1" customHeight="1" x14ac:dyDescent="0.25">
      <c r="A58" s="7"/>
      <c r="B58" s="42" t="s">
        <v>73</v>
      </c>
      <c r="C58" s="8" t="s">
        <v>24</v>
      </c>
      <c r="D58" s="17">
        <v>250000</v>
      </c>
      <c r="E58" s="11">
        <v>0</v>
      </c>
      <c r="F58" s="11">
        <f t="shared" si="9"/>
        <v>0</v>
      </c>
      <c r="G58" s="11">
        <f>E58+'[1]8сар '!G60</f>
        <v>0</v>
      </c>
      <c r="H58" s="11">
        <f t="shared" si="10"/>
        <v>0</v>
      </c>
    </row>
    <row r="59" spans="1:8" ht="12.75" customHeight="1" x14ac:dyDescent="0.25">
      <c r="A59" s="13" t="s">
        <v>74</v>
      </c>
      <c r="B59" s="14" t="s">
        <v>75</v>
      </c>
      <c r="C59" s="13"/>
      <c r="D59" s="15"/>
      <c r="E59" s="16"/>
      <c r="F59" s="11">
        <f>SUM(F56:F58)</f>
        <v>0</v>
      </c>
      <c r="G59" s="11">
        <f>E59+'[1]8сар '!G61</f>
        <v>0</v>
      </c>
      <c r="H59" s="11">
        <f>H56+H57+H58</f>
        <v>0</v>
      </c>
    </row>
    <row r="60" spans="1:8" ht="12.75" customHeight="1" x14ac:dyDescent="0.25">
      <c r="A60" s="13" t="s">
        <v>76</v>
      </c>
      <c r="B60" s="14" t="s">
        <v>77</v>
      </c>
      <c r="C60" s="13"/>
      <c r="D60" s="15"/>
      <c r="E60" s="16"/>
      <c r="F60" s="16">
        <f>F14+F44+F51+F55+F59</f>
        <v>6080000</v>
      </c>
      <c r="G60" s="11">
        <f>E60+'[1]8сар '!G62</f>
        <v>0</v>
      </c>
      <c r="H60" s="16">
        <f>H14+H44+H51+H55+H59</f>
        <v>37985000</v>
      </c>
    </row>
    <row r="61" spans="1:8" ht="13.8" hidden="1" customHeight="1" x14ac:dyDescent="0.25">
      <c r="A61" s="7"/>
      <c r="B61" s="18" t="s">
        <v>78</v>
      </c>
      <c r="C61" s="27" t="s">
        <v>27</v>
      </c>
      <c r="D61" s="17"/>
      <c r="E61" s="11"/>
      <c r="F61" s="11"/>
      <c r="G61" s="11">
        <f>E61+'[1]8сар '!G63</f>
        <v>0</v>
      </c>
      <c r="H61" s="11"/>
    </row>
    <row r="62" spans="1:8" ht="13.8" hidden="1" customHeight="1" x14ac:dyDescent="0.25">
      <c r="A62" s="7"/>
      <c r="B62" s="9" t="s">
        <v>79</v>
      </c>
      <c r="C62" s="27" t="s">
        <v>27</v>
      </c>
      <c r="D62" s="17"/>
      <c r="E62" s="11"/>
      <c r="F62" s="11"/>
      <c r="G62" s="11">
        <f>E62+'[1]8сар '!G64</f>
        <v>0</v>
      </c>
      <c r="H62" s="11"/>
    </row>
    <row r="63" spans="1:8" ht="13.8" hidden="1" customHeight="1" x14ac:dyDescent="0.25">
      <c r="A63" s="7"/>
      <c r="B63" s="9"/>
      <c r="C63" s="27"/>
      <c r="D63" s="17"/>
      <c r="E63" s="11"/>
      <c r="F63" s="11"/>
      <c r="G63" s="11">
        <f>E63+'[1]8сар '!G65</f>
        <v>0</v>
      </c>
      <c r="H63" s="11"/>
    </row>
    <row r="64" spans="1:8" ht="13.8" hidden="1" customHeight="1" x14ac:dyDescent="0.25">
      <c r="A64" s="7"/>
      <c r="B64" s="9"/>
      <c r="C64" s="27"/>
      <c r="D64" s="17"/>
      <c r="E64" s="11"/>
      <c r="F64" s="11"/>
      <c r="G64" s="11">
        <f>E64+'[1]8сар '!G66</f>
        <v>0</v>
      </c>
      <c r="H64" s="11"/>
    </row>
    <row r="65" spans="1:8" ht="13.8" hidden="1" customHeight="1" x14ac:dyDescent="0.25">
      <c r="A65" s="7"/>
      <c r="B65" s="9" t="s">
        <v>80</v>
      </c>
      <c r="C65" s="27" t="s">
        <v>27</v>
      </c>
      <c r="D65" s="17">
        <v>28000</v>
      </c>
      <c r="E65" s="11">
        <v>0</v>
      </c>
      <c r="F65" s="11">
        <f>D65*E65</f>
        <v>0</v>
      </c>
      <c r="G65" s="11">
        <f>E65+'[1]8сар '!G67</f>
        <v>0</v>
      </c>
      <c r="H65" s="11">
        <f>D65*G65</f>
        <v>0</v>
      </c>
    </row>
    <row r="66" spans="1:8" ht="13.8" hidden="1" customHeight="1" x14ac:dyDescent="0.25">
      <c r="A66" s="7"/>
      <c r="B66" s="9" t="s">
        <v>81</v>
      </c>
      <c r="C66" s="27" t="s">
        <v>27</v>
      </c>
      <c r="D66" s="17">
        <v>27000</v>
      </c>
      <c r="E66" s="11"/>
      <c r="F66" s="11">
        <f>D66*E66</f>
        <v>0</v>
      </c>
      <c r="G66" s="11">
        <f>E66+'[1]8сар '!G68</f>
        <v>0</v>
      </c>
      <c r="H66" s="11">
        <f>D66*G66</f>
        <v>0</v>
      </c>
    </row>
    <row r="67" spans="1:8" ht="13.8" hidden="1" customHeight="1" x14ac:dyDescent="0.25">
      <c r="A67" s="7"/>
      <c r="B67" s="9" t="s">
        <v>82</v>
      </c>
      <c r="C67" s="27" t="s">
        <v>27</v>
      </c>
      <c r="D67" s="17">
        <v>12000</v>
      </c>
      <c r="E67" s="11">
        <v>0</v>
      </c>
      <c r="F67" s="11">
        <f t="shared" ref="F67:F90" si="11">D67*E67</f>
        <v>0</v>
      </c>
      <c r="G67" s="11">
        <f>E67+'[1]8сар '!G69</f>
        <v>0</v>
      </c>
      <c r="H67" s="11">
        <f t="shared" ref="H67:H68" si="12">D67*G67</f>
        <v>0</v>
      </c>
    </row>
    <row r="68" spans="1:8" ht="13.8" hidden="1" customHeight="1" x14ac:dyDescent="0.25">
      <c r="A68" s="7"/>
      <c r="B68" s="9" t="s">
        <v>83</v>
      </c>
      <c r="C68" s="27" t="s">
        <v>27</v>
      </c>
      <c r="D68" s="17">
        <v>13000</v>
      </c>
      <c r="E68" s="11"/>
      <c r="F68" s="11">
        <f t="shared" si="11"/>
        <v>0</v>
      </c>
      <c r="G68" s="11">
        <f>E68+'[1]8сар '!G70</f>
        <v>0</v>
      </c>
      <c r="H68" s="11">
        <f t="shared" si="12"/>
        <v>0</v>
      </c>
    </row>
    <row r="69" spans="1:8" ht="13.8" hidden="1" customHeight="1" x14ac:dyDescent="0.25">
      <c r="A69" s="7"/>
      <c r="B69" s="9" t="s">
        <v>84</v>
      </c>
      <c r="C69" s="27" t="s">
        <v>27</v>
      </c>
      <c r="D69" s="17"/>
      <c r="E69" s="11"/>
      <c r="F69" s="11">
        <f t="shared" si="11"/>
        <v>0</v>
      </c>
      <c r="G69" s="11">
        <f>E69+'[1]8сар '!G71</f>
        <v>0</v>
      </c>
      <c r="H69" s="11"/>
    </row>
    <row r="70" spans="1:8" ht="13.8" hidden="1" customHeight="1" x14ac:dyDescent="0.25">
      <c r="A70" s="7"/>
      <c r="B70" s="9" t="s">
        <v>85</v>
      </c>
      <c r="C70" s="27" t="s">
        <v>27</v>
      </c>
      <c r="D70" s="17">
        <v>20000</v>
      </c>
      <c r="E70" s="11"/>
      <c r="F70" s="11">
        <f t="shared" si="11"/>
        <v>0</v>
      </c>
      <c r="G70" s="11">
        <f>E70+'[1]8сар '!G72</f>
        <v>0</v>
      </c>
      <c r="H70" s="11">
        <f>D70*G70</f>
        <v>0</v>
      </c>
    </row>
    <row r="71" spans="1:8" ht="13.8" hidden="1" customHeight="1" x14ac:dyDescent="0.25">
      <c r="A71" s="7"/>
      <c r="B71" s="9" t="s">
        <v>86</v>
      </c>
      <c r="C71" s="27" t="s">
        <v>27</v>
      </c>
      <c r="D71" s="17">
        <v>35500</v>
      </c>
      <c r="E71" s="11"/>
      <c r="F71" s="11">
        <f t="shared" si="11"/>
        <v>0</v>
      </c>
      <c r="G71" s="11">
        <f>E71+'[1]8сар '!G73</f>
        <v>0</v>
      </c>
      <c r="H71" s="11">
        <f>D71*G71</f>
        <v>0</v>
      </c>
    </row>
    <row r="72" spans="1:8" ht="13.8" hidden="1" customHeight="1" x14ac:dyDescent="0.25">
      <c r="A72" s="7"/>
      <c r="B72" s="9" t="s">
        <v>87</v>
      </c>
      <c r="C72" s="27" t="s">
        <v>27</v>
      </c>
      <c r="D72" s="17"/>
      <c r="E72" s="11"/>
      <c r="F72" s="11">
        <f t="shared" si="11"/>
        <v>0</v>
      </c>
      <c r="G72" s="11">
        <f>E72+'[1]8сар '!G74</f>
        <v>0</v>
      </c>
      <c r="H72" s="11">
        <f t="shared" ref="H72:H90" si="13">D72*G72</f>
        <v>0</v>
      </c>
    </row>
    <row r="73" spans="1:8" ht="13.8" hidden="1" customHeight="1" x14ac:dyDescent="0.25">
      <c r="A73" s="7"/>
      <c r="B73" s="18" t="s">
        <v>88</v>
      </c>
      <c r="C73" s="27" t="s">
        <v>27</v>
      </c>
      <c r="D73" s="17"/>
      <c r="E73" s="11"/>
      <c r="F73" s="11">
        <f t="shared" si="11"/>
        <v>0</v>
      </c>
      <c r="G73" s="11">
        <f>E73+'[1]8сар '!G75</f>
        <v>0</v>
      </c>
      <c r="H73" s="11">
        <f t="shared" si="13"/>
        <v>0</v>
      </c>
    </row>
    <row r="74" spans="1:8" ht="13.8" hidden="1" customHeight="1" x14ac:dyDescent="0.25">
      <c r="A74" s="7"/>
      <c r="B74" s="9" t="s">
        <v>89</v>
      </c>
      <c r="C74" s="27" t="s">
        <v>27</v>
      </c>
      <c r="D74" s="17"/>
      <c r="E74" s="11"/>
      <c r="F74" s="11">
        <f t="shared" si="11"/>
        <v>0</v>
      </c>
      <c r="G74" s="11">
        <f>E74+'[1]8сар '!G76</f>
        <v>0</v>
      </c>
      <c r="H74" s="11">
        <f t="shared" si="13"/>
        <v>0</v>
      </c>
    </row>
    <row r="75" spans="1:8" ht="13.8" hidden="1" customHeight="1" x14ac:dyDescent="0.25">
      <c r="A75" s="7"/>
      <c r="B75" s="9" t="s">
        <v>90</v>
      </c>
      <c r="C75" s="27" t="s">
        <v>27</v>
      </c>
      <c r="D75" s="17"/>
      <c r="E75" s="11"/>
      <c r="F75" s="11">
        <f t="shared" si="11"/>
        <v>0</v>
      </c>
      <c r="G75" s="11">
        <f>E75+'[1]8сар '!G77</f>
        <v>0</v>
      </c>
      <c r="H75" s="11">
        <f t="shared" si="13"/>
        <v>0</v>
      </c>
    </row>
    <row r="76" spans="1:8" ht="13.8" hidden="1" customHeight="1" x14ac:dyDescent="0.25">
      <c r="A76" s="7"/>
      <c r="B76" s="9" t="s">
        <v>91</v>
      </c>
      <c r="C76" s="27" t="s">
        <v>27</v>
      </c>
      <c r="D76" s="17">
        <v>2000000</v>
      </c>
      <c r="E76" s="11"/>
      <c r="F76" s="11">
        <f t="shared" si="11"/>
        <v>0</v>
      </c>
      <c r="G76" s="11">
        <f>E76+'[1]8сар '!G78</f>
        <v>0</v>
      </c>
      <c r="H76" s="11">
        <f t="shared" si="13"/>
        <v>0</v>
      </c>
    </row>
    <row r="77" spans="1:8" ht="13.8" hidden="1" customHeight="1" x14ac:dyDescent="0.25">
      <c r="A77" s="7"/>
      <c r="B77" s="9" t="s">
        <v>92</v>
      </c>
      <c r="C77" s="27" t="s">
        <v>27</v>
      </c>
      <c r="D77" s="17">
        <v>80000</v>
      </c>
      <c r="E77" s="11">
        <v>0</v>
      </c>
      <c r="F77" s="11">
        <f t="shared" si="11"/>
        <v>0</v>
      </c>
      <c r="G77" s="11">
        <f>E77+'[1]8сар '!G79</f>
        <v>0</v>
      </c>
      <c r="H77" s="11">
        <f t="shared" si="13"/>
        <v>0</v>
      </c>
    </row>
    <row r="78" spans="1:8" ht="13.8" hidden="1" customHeight="1" x14ac:dyDescent="0.25">
      <c r="A78" s="7"/>
      <c r="B78" s="9" t="s">
        <v>93</v>
      </c>
      <c r="C78" s="27" t="s">
        <v>27</v>
      </c>
      <c r="D78" s="17">
        <v>80000</v>
      </c>
      <c r="E78" s="11">
        <v>0</v>
      </c>
      <c r="F78" s="11">
        <f t="shared" si="11"/>
        <v>0</v>
      </c>
      <c r="G78" s="11">
        <f>E78+'[1]8сар '!G80</f>
        <v>0</v>
      </c>
      <c r="H78" s="11">
        <f t="shared" si="13"/>
        <v>0</v>
      </c>
    </row>
    <row r="79" spans="1:8" ht="13.8" hidden="1" customHeight="1" x14ac:dyDescent="0.25">
      <c r="A79" s="7"/>
      <c r="B79" s="9" t="s">
        <v>94</v>
      </c>
      <c r="C79" s="27" t="s">
        <v>27</v>
      </c>
      <c r="D79" s="17">
        <v>30000</v>
      </c>
      <c r="E79" s="11">
        <v>0</v>
      </c>
      <c r="F79" s="11">
        <f t="shared" si="11"/>
        <v>0</v>
      </c>
      <c r="G79" s="11">
        <f>E79+'[1]8сар '!G81</f>
        <v>0</v>
      </c>
      <c r="H79" s="11">
        <f t="shared" si="13"/>
        <v>0</v>
      </c>
    </row>
    <row r="80" spans="1:8" ht="13.8" hidden="1" customHeight="1" x14ac:dyDescent="0.25">
      <c r="A80" s="7"/>
      <c r="B80" s="9" t="s">
        <v>95</v>
      </c>
      <c r="C80" s="27" t="s">
        <v>27</v>
      </c>
      <c r="D80" s="17">
        <v>80000</v>
      </c>
      <c r="E80" s="11"/>
      <c r="F80" s="11">
        <f t="shared" si="11"/>
        <v>0</v>
      </c>
      <c r="G80" s="11">
        <f>E80+'[1]8сар '!G82</f>
        <v>0</v>
      </c>
      <c r="H80" s="11">
        <f t="shared" si="13"/>
        <v>0</v>
      </c>
    </row>
    <row r="81" spans="1:8" ht="13.8" hidden="1" customHeight="1" x14ac:dyDescent="0.25">
      <c r="A81" s="7"/>
      <c r="B81" s="9" t="s">
        <v>96</v>
      </c>
      <c r="C81" s="27" t="s">
        <v>27</v>
      </c>
      <c r="D81" s="17">
        <v>20000</v>
      </c>
      <c r="E81" s="11">
        <v>0</v>
      </c>
      <c r="F81" s="11">
        <f t="shared" si="11"/>
        <v>0</v>
      </c>
      <c r="G81" s="11">
        <f>E81+'[1]8сар '!G83</f>
        <v>0</v>
      </c>
      <c r="H81" s="11">
        <f t="shared" si="13"/>
        <v>0</v>
      </c>
    </row>
    <row r="82" spans="1:8" ht="13.8" hidden="1" customHeight="1" x14ac:dyDescent="0.25">
      <c r="A82" s="7"/>
      <c r="B82" s="9" t="s">
        <v>97</v>
      </c>
      <c r="C82" s="27" t="s">
        <v>27</v>
      </c>
      <c r="D82" s="17">
        <v>14400</v>
      </c>
      <c r="E82" s="11"/>
      <c r="F82" s="11">
        <f t="shared" si="11"/>
        <v>0</v>
      </c>
      <c r="G82" s="11">
        <f>E82+'[1]8сар '!G84</f>
        <v>0</v>
      </c>
      <c r="H82" s="11">
        <f t="shared" si="13"/>
        <v>0</v>
      </c>
    </row>
    <row r="83" spans="1:8" ht="13.8" hidden="1" customHeight="1" x14ac:dyDescent="0.25">
      <c r="A83" s="7"/>
      <c r="B83" s="9" t="s">
        <v>98</v>
      </c>
      <c r="C83" s="27" t="s">
        <v>27</v>
      </c>
      <c r="D83" s="17">
        <v>14000</v>
      </c>
      <c r="E83" s="11"/>
      <c r="F83" s="11">
        <f t="shared" si="11"/>
        <v>0</v>
      </c>
      <c r="G83" s="11">
        <f>E83+'[1]8сар '!G85</f>
        <v>0</v>
      </c>
      <c r="H83" s="11">
        <f t="shared" si="13"/>
        <v>0</v>
      </c>
    </row>
    <row r="84" spans="1:8" ht="13.8" hidden="1" customHeight="1" x14ac:dyDescent="0.25">
      <c r="A84" s="7"/>
      <c r="B84" s="9" t="s">
        <v>99</v>
      </c>
      <c r="C84" s="27" t="s">
        <v>27</v>
      </c>
      <c r="D84" s="17">
        <v>18400</v>
      </c>
      <c r="E84" s="11">
        <v>0</v>
      </c>
      <c r="F84" s="11">
        <f t="shared" si="11"/>
        <v>0</v>
      </c>
      <c r="G84" s="11">
        <f>E84+'[1]8сар '!G86</f>
        <v>0</v>
      </c>
      <c r="H84" s="11">
        <f t="shared" si="13"/>
        <v>0</v>
      </c>
    </row>
    <row r="85" spans="1:8" ht="13.8" hidden="1" customHeight="1" x14ac:dyDescent="0.25">
      <c r="A85" s="7"/>
      <c r="B85" s="18" t="s">
        <v>100</v>
      </c>
      <c r="C85" s="27" t="s">
        <v>27</v>
      </c>
      <c r="D85" s="17"/>
      <c r="E85" s="11"/>
      <c r="F85" s="11">
        <f t="shared" si="11"/>
        <v>0</v>
      </c>
      <c r="G85" s="11">
        <f>E85+'[1]8сар '!G87</f>
        <v>0</v>
      </c>
      <c r="H85" s="11">
        <f t="shared" si="13"/>
        <v>0</v>
      </c>
    </row>
    <row r="86" spans="1:8" ht="13.8" hidden="1" customHeight="1" x14ac:dyDescent="0.25">
      <c r="A86" s="7"/>
      <c r="B86" s="18" t="s">
        <v>101</v>
      </c>
      <c r="C86" s="27" t="s">
        <v>27</v>
      </c>
      <c r="D86" s="17">
        <v>18240</v>
      </c>
      <c r="E86" s="11">
        <v>0</v>
      </c>
      <c r="F86" s="11">
        <f t="shared" si="11"/>
        <v>0</v>
      </c>
      <c r="G86" s="11">
        <f>E86+'[1]8сар '!G88</f>
        <v>0</v>
      </c>
      <c r="H86" s="11">
        <f t="shared" si="13"/>
        <v>0</v>
      </c>
    </row>
    <row r="87" spans="1:8" ht="13.8" hidden="1" customHeight="1" x14ac:dyDescent="0.25">
      <c r="A87" s="7"/>
      <c r="B87" s="9" t="s">
        <v>102</v>
      </c>
      <c r="C87" s="27" t="s">
        <v>27</v>
      </c>
      <c r="D87" s="17">
        <v>6240</v>
      </c>
      <c r="E87" s="11">
        <v>0</v>
      </c>
      <c r="F87" s="11">
        <f t="shared" si="11"/>
        <v>0</v>
      </c>
      <c r="G87" s="11">
        <f>E87+'[1]8сар '!G89</f>
        <v>0</v>
      </c>
      <c r="H87" s="11">
        <f t="shared" si="13"/>
        <v>0</v>
      </c>
    </row>
    <row r="88" spans="1:8" ht="13.8" hidden="1" customHeight="1" x14ac:dyDescent="0.25">
      <c r="A88" s="7"/>
      <c r="B88" s="28" t="s">
        <v>103</v>
      </c>
      <c r="C88" s="27" t="s">
        <v>27</v>
      </c>
      <c r="D88" s="17">
        <v>3120</v>
      </c>
      <c r="E88" s="11">
        <v>0</v>
      </c>
      <c r="F88" s="11">
        <f t="shared" si="11"/>
        <v>0</v>
      </c>
      <c r="G88" s="11">
        <f>E88+'[1]8сар '!G90</f>
        <v>0</v>
      </c>
      <c r="H88" s="11">
        <f t="shared" si="13"/>
        <v>0</v>
      </c>
    </row>
    <row r="89" spans="1:8" ht="13.8" hidden="1" customHeight="1" x14ac:dyDescent="0.25">
      <c r="A89" s="7"/>
      <c r="B89" s="9" t="s">
        <v>104</v>
      </c>
      <c r="C89" s="27" t="s">
        <v>27</v>
      </c>
      <c r="D89" s="17">
        <v>3120</v>
      </c>
      <c r="E89" s="11">
        <v>0</v>
      </c>
      <c r="F89" s="11">
        <f t="shared" si="11"/>
        <v>0</v>
      </c>
      <c r="G89" s="11">
        <f>E89+'[1]8сар '!G91</f>
        <v>0</v>
      </c>
      <c r="H89" s="11">
        <f t="shared" si="13"/>
        <v>0</v>
      </c>
    </row>
    <row r="90" spans="1:8" ht="13.8" hidden="1" customHeight="1" x14ac:dyDescent="0.25">
      <c r="A90" s="7"/>
      <c r="B90" s="9" t="s">
        <v>105</v>
      </c>
      <c r="C90" s="27" t="s">
        <v>27</v>
      </c>
      <c r="D90" s="17">
        <v>40000</v>
      </c>
      <c r="E90" s="11"/>
      <c r="F90" s="11">
        <f t="shared" si="11"/>
        <v>0</v>
      </c>
      <c r="G90" s="11">
        <f>E90+'[1]8сар '!G92</f>
        <v>0</v>
      </c>
      <c r="H90" s="11">
        <f t="shared" si="13"/>
        <v>0</v>
      </c>
    </row>
    <row r="91" spans="1:8" ht="12.75" customHeight="1" x14ac:dyDescent="0.25">
      <c r="A91" s="13" t="s">
        <v>106</v>
      </c>
      <c r="B91" s="29" t="s">
        <v>107</v>
      </c>
      <c r="C91" s="13"/>
      <c r="D91" s="15"/>
      <c r="E91" s="16"/>
      <c r="F91" s="16">
        <f>SUM(F61:F90)</f>
        <v>0</v>
      </c>
      <c r="G91" s="11">
        <f>E91+'[1]8сар '!G93</f>
        <v>0</v>
      </c>
      <c r="H91" s="16">
        <f>SUM(H61:H90)</f>
        <v>0</v>
      </c>
    </row>
    <row r="92" spans="1:8" ht="13.8" hidden="1" customHeight="1" x14ac:dyDescent="0.25">
      <c r="A92" s="7"/>
      <c r="B92" s="9" t="s">
        <v>108</v>
      </c>
      <c r="C92" s="7" t="s">
        <v>109</v>
      </c>
      <c r="D92" s="17">
        <v>85000</v>
      </c>
      <c r="E92" s="11"/>
      <c r="F92" s="11">
        <f>D92*E92</f>
        <v>0</v>
      </c>
      <c r="G92" s="11">
        <f>E92+'[1]8сар '!G94</f>
        <v>0</v>
      </c>
      <c r="H92" s="11">
        <f>D92*G92</f>
        <v>0</v>
      </c>
    </row>
    <row r="93" spans="1:8" ht="13.8" hidden="1" customHeight="1" x14ac:dyDescent="0.25">
      <c r="A93" s="7"/>
      <c r="B93" s="9" t="s">
        <v>110</v>
      </c>
      <c r="C93" s="7" t="s">
        <v>109</v>
      </c>
      <c r="D93" s="17">
        <v>150000</v>
      </c>
      <c r="E93" s="11"/>
      <c r="F93" s="11">
        <f>D93*E93</f>
        <v>0</v>
      </c>
      <c r="G93" s="11">
        <f>E93+'[1]8сар '!G95</f>
        <v>0</v>
      </c>
      <c r="H93" s="11">
        <f>D93*G93</f>
        <v>0</v>
      </c>
    </row>
    <row r="94" spans="1:8" ht="12.75" customHeight="1" x14ac:dyDescent="0.25">
      <c r="A94" s="7"/>
      <c r="B94" s="9" t="s">
        <v>111</v>
      </c>
      <c r="C94" s="7" t="s">
        <v>112</v>
      </c>
      <c r="D94" s="17">
        <v>850000</v>
      </c>
      <c r="E94" s="11">
        <v>1</v>
      </c>
      <c r="F94" s="11">
        <f>D94*E94</f>
        <v>850000</v>
      </c>
      <c r="G94" s="11">
        <f>E94+'[1]8сар '!G96</f>
        <v>9</v>
      </c>
      <c r="H94" s="11">
        <f>D94*G94</f>
        <v>7650000</v>
      </c>
    </row>
    <row r="95" spans="1:8" ht="13.8" hidden="1" customHeight="1" x14ac:dyDescent="0.25">
      <c r="A95" s="7"/>
      <c r="B95" s="9" t="s">
        <v>113</v>
      </c>
      <c r="C95" s="7" t="s">
        <v>114</v>
      </c>
      <c r="D95" s="17">
        <v>1000000</v>
      </c>
      <c r="E95" s="11"/>
      <c r="F95" s="11">
        <f>D95*E95</f>
        <v>0</v>
      </c>
      <c r="G95" s="11">
        <f>E95+'[1]8сар '!G97</f>
        <v>0</v>
      </c>
      <c r="H95" s="11">
        <f>D95*G95</f>
        <v>0</v>
      </c>
    </row>
    <row r="96" spans="1:8" ht="13.8" hidden="1" customHeight="1" x14ac:dyDescent="0.25">
      <c r="A96" s="7"/>
      <c r="B96" s="9" t="s">
        <v>115</v>
      </c>
      <c r="C96" s="7"/>
      <c r="D96" s="17"/>
      <c r="E96" s="11"/>
      <c r="F96" s="11"/>
      <c r="G96" s="11">
        <f>E96+'[1]8сар '!G98</f>
        <v>0</v>
      </c>
      <c r="H96" s="11"/>
    </row>
    <row r="97" spans="1:10" ht="12.75" customHeight="1" x14ac:dyDescent="0.25">
      <c r="A97" s="13" t="s">
        <v>116</v>
      </c>
      <c r="B97" s="14" t="s">
        <v>117</v>
      </c>
      <c r="C97" s="13"/>
      <c r="D97" s="15"/>
      <c r="E97" s="16"/>
      <c r="F97" s="16">
        <f>SUM(F92:F96)</f>
        <v>850000</v>
      </c>
      <c r="G97" s="16"/>
      <c r="H97" s="16">
        <f>SUM(H92:H96)</f>
        <v>7650000</v>
      </c>
    </row>
    <row r="98" spans="1:10" ht="12.75" customHeight="1" x14ac:dyDescent="0.25">
      <c r="A98" s="13" t="s">
        <v>118</v>
      </c>
      <c r="B98" s="14" t="s">
        <v>119</v>
      </c>
      <c r="C98" s="13"/>
      <c r="D98" s="15"/>
      <c r="E98" s="16"/>
      <c r="F98" s="16">
        <f>F97+F91</f>
        <v>850000</v>
      </c>
      <c r="G98" s="16"/>
      <c r="H98" s="16">
        <f>H97+H91</f>
        <v>7650000</v>
      </c>
    </row>
    <row r="99" spans="1:10" ht="12.75" hidden="1" customHeight="1" x14ac:dyDescent="0.25">
      <c r="A99" s="13"/>
      <c r="B99" s="14"/>
      <c r="C99" s="13"/>
      <c r="D99" s="15"/>
      <c r="E99" s="16"/>
      <c r="F99" s="16"/>
      <c r="G99" s="16"/>
      <c r="H99" s="16"/>
    </row>
    <row r="100" spans="1:10" ht="12.75" customHeight="1" x14ac:dyDescent="0.25">
      <c r="A100" s="13" t="s">
        <v>120</v>
      </c>
      <c r="B100" s="14" t="s">
        <v>121</v>
      </c>
      <c r="C100" s="13"/>
      <c r="D100" s="15"/>
      <c r="E100" s="16"/>
      <c r="F100" s="16">
        <f>F60+F98</f>
        <v>6930000</v>
      </c>
      <c r="G100" s="16"/>
      <c r="H100" s="16">
        <f>H60+H98</f>
        <v>45635000</v>
      </c>
    </row>
    <row r="101" spans="1:10" ht="12.75" customHeight="1" x14ac:dyDescent="0.25">
      <c r="A101" s="13" t="s">
        <v>122</v>
      </c>
      <c r="B101" s="14" t="s">
        <v>123</v>
      </c>
      <c r="C101" s="13"/>
      <c r="D101" s="15"/>
      <c r="E101" s="16"/>
      <c r="F101" s="16">
        <f>F100*0.1</f>
        <v>693000</v>
      </c>
      <c r="G101" s="16"/>
      <c r="H101" s="16">
        <f>H100*0.1</f>
        <v>4563500</v>
      </c>
    </row>
    <row r="102" spans="1:10" ht="12.75" customHeight="1" x14ac:dyDescent="0.25">
      <c r="A102" s="13" t="s">
        <v>124</v>
      </c>
      <c r="B102" s="14" t="s">
        <v>125</v>
      </c>
      <c r="C102" s="13"/>
      <c r="D102" s="15"/>
      <c r="E102" s="16"/>
      <c r="F102" s="16">
        <f>SUM(F100:F101)</f>
        <v>7623000</v>
      </c>
      <c r="G102" s="16"/>
      <c r="H102" s="16">
        <f>SUM(H100:H101)</f>
        <v>50198500</v>
      </c>
    </row>
    <row r="103" spans="1:10" ht="13.5" customHeight="1" x14ac:dyDescent="0.25">
      <c r="B103" s="30" t="s">
        <v>126</v>
      </c>
      <c r="D103" s="34"/>
      <c r="J103" s="39"/>
    </row>
    <row r="104" spans="1:10" ht="13.5" customHeight="1" x14ac:dyDescent="0.25">
      <c r="B104" s="32" t="s">
        <v>127</v>
      </c>
      <c r="D104" s="34"/>
      <c r="F104" s="40" t="s">
        <v>128</v>
      </c>
      <c r="G104" s="40"/>
    </row>
    <row r="105" spans="1:10" ht="13.5" customHeight="1" x14ac:dyDescent="0.25">
      <c r="B105" s="32" t="s">
        <v>129</v>
      </c>
      <c r="D105" s="34"/>
      <c r="F105" s="40" t="s">
        <v>130</v>
      </c>
      <c r="G105" s="40"/>
    </row>
    <row r="106" spans="1:10" ht="13.5" customHeight="1" x14ac:dyDescent="0.25">
      <c r="B106" s="41" t="s">
        <v>131</v>
      </c>
      <c r="D106" s="34"/>
      <c r="F106" s="40" t="s">
        <v>132</v>
      </c>
      <c r="G106" s="40"/>
    </row>
    <row r="107" spans="1:10" ht="13.5" customHeight="1" x14ac:dyDescent="0.25">
      <c r="B107" s="30" t="s">
        <v>133</v>
      </c>
      <c r="D107" s="34"/>
    </row>
    <row r="108" spans="1:10" ht="13.5" customHeight="1" x14ac:dyDescent="0.25">
      <c r="B108" s="32" t="s">
        <v>134</v>
      </c>
      <c r="D108" s="34"/>
      <c r="F108" s="34" t="s">
        <v>139</v>
      </c>
    </row>
    <row r="109" spans="1:10" ht="13.5" customHeight="1" x14ac:dyDescent="0.25">
      <c r="B109" s="30" t="s">
        <v>135</v>
      </c>
      <c r="D109" s="34"/>
    </row>
    <row r="110" spans="1:10" ht="13.5" customHeight="1" x14ac:dyDescent="0.25">
      <c r="B110" s="32" t="s">
        <v>136</v>
      </c>
      <c r="D110" s="34"/>
      <c r="F110" s="40" t="s">
        <v>137</v>
      </c>
      <c r="G110" s="40"/>
    </row>
    <row r="111" spans="1:10" ht="18" customHeight="1" x14ac:dyDescent="0.25">
      <c r="B111" s="43" t="s">
        <v>140</v>
      </c>
      <c r="C111" s="43"/>
      <c r="D111" s="43"/>
      <c r="E111" s="43"/>
      <c r="F111" s="43"/>
      <c r="G111" s="43"/>
      <c r="H111" s="43"/>
    </row>
    <row r="112" spans="1:10" x14ac:dyDescent="0.25">
      <c r="D112" s="34"/>
    </row>
  </sheetData>
  <mergeCells count="18">
    <mergeCell ref="F104:G104"/>
    <mergeCell ref="F105:G105"/>
    <mergeCell ref="F106:G106"/>
    <mergeCell ref="F110:G110"/>
    <mergeCell ref="B111:H111"/>
    <mergeCell ref="A7:H7"/>
    <mergeCell ref="A8:A9"/>
    <mergeCell ref="B8:B9"/>
    <mergeCell ref="C8:C9"/>
    <mergeCell ref="D8:D9"/>
    <mergeCell ref="E8:F8"/>
    <mergeCell ref="G8:H8"/>
    <mergeCell ref="A1:H1"/>
    <mergeCell ref="A2:H2"/>
    <mergeCell ref="A3:H3"/>
    <mergeCell ref="B4:H4"/>
    <mergeCell ref="B5:H5"/>
    <mergeCell ref="A6:H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2024-09-19T05:52:38Z</cp:lastPrinted>
  <dcterms:created xsi:type="dcterms:W3CDTF">2024-09-19T05:31:14Z</dcterms:created>
  <dcterms:modified xsi:type="dcterms:W3CDTF">2024-09-19T05:52:41Z</dcterms:modified>
</cp:coreProperties>
</file>