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My WORKS\RCM\Guitsetgel\Guitsetgel\"/>
    </mc:Choice>
  </mc:AlternateContent>
  <xr:revisionPtr revIDLastSave="0" documentId="13_ncr:1_{3D3AFCB6-767D-4DA3-AE72-52F83C166551}" xr6:coauthVersionLast="47" xr6:coauthVersionMax="47" xr10:uidLastSave="{00000000-0000-0000-0000-000000000000}"/>
  <bookViews>
    <workbookView xWindow="-120" yWindow="-120" windowWidth="29040" windowHeight="15990" xr2:uid="{232D66EF-9702-4353-8754-29911A314B5E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44" i="1" l="1"/>
  <c r="F44" i="1"/>
  <c r="F45" i="1" s="1"/>
  <c r="H43" i="1"/>
  <c r="H45" i="1" s="1"/>
  <c r="F43" i="1"/>
  <c r="H40" i="1"/>
  <c r="F40" i="1"/>
  <c r="H39" i="1"/>
  <c r="F39" i="1"/>
  <c r="H38" i="1"/>
  <c r="F38" i="1"/>
  <c r="H37" i="1"/>
  <c r="F37" i="1"/>
  <c r="H36" i="1"/>
  <c r="F36" i="1"/>
  <c r="H35" i="1"/>
  <c r="F35" i="1"/>
  <c r="H34" i="1"/>
  <c r="F34" i="1"/>
  <c r="F41" i="1" s="1"/>
  <c r="H32" i="1"/>
  <c r="F32" i="1"/>
  <c r="H31" i="1"/>
  <c r="F31" i="1"/>
  <c r="F33" i="1" s="1"/>
  <c r="H29" i="1"/>
  <c r="F29" i="1"/>
  <c r="H28" i="1"/>
  <c r="H30" i="1" s="1"/>
  <c r="F28" i="1"/>
  <c r="F30" i="1" s="1"/>
  <c r="H26" i="1"/>
  <c r="F26" i="1"/>
  <c r="H25" i="1"/>
  <c r="F25" i="1"/>
  <c r="H24" i="1"/>
  <c r="F24" i="1"/>
  <c r="H23" i="1"/>
  <c r="F23" i="1"/>
  <c r="H22" i="1"/>
  <c r="F22" i="1"/>
  <c r="H20" i="1"/>
  <c r="F20" i="1"/>
  <c r="H19" i="1"/>
  <c r="H21" i="1" s="1"/>
  <c r="F19" i="1"/>
  <c r="F21" i="1" s="1"/>
  <c r="H17" i="1"/>
  <c r="H18" i="1" s="1"/>
  <c r="F17" i="1"/>
  <c r="F18" i="1" s="1"/>
  <c r="F16" i="1"/>
  <c r="H15" i="1"/>
  <c r="H16" i="1" s="1"/>
  <c r="F15" i="1"/>
  <c r="F27" i="1" l="1"/>
  <c r="H41" i="1"/>
  <c r="F42" i="1"/>
  <c r="H33" i="1"/>
  <c r="H27" i="1"/>
  <c r="H42" i="1" l="1"/>
  <c r="F48" i="1"/>
  <c r="F47" i="1"/>
  <c r="F49" i="1" s="1"/>
  <c r="H47" i="1" l="1"/>
  <c r="H48" i="1"/>
  <c r="H49" i="1" l="1"/>
</calcChain>
</file>

<file path=xl/sharedStrings.xml><?xml version="1.0" encoding="utf-8"?>
<sst xmlns="http://schemas.openxmlformats.org/spreadsheetml/2006/main" count="104" uniqueCount="82">
  <si>
    <t xml:space="preserve">"Улсын төсвийн хөрөнгөөр гүйцэтгэх геологийн судалгааны </t>
  </si>
  <si>
    <t>ажлыг санхүүжүүлэх, гүйцэтгэх, үр дүнг тооцох журам"-ын</t>
  </si>
  <si>
    <t>6 дугаар хавсралт</t>
  </si>
  <si>
    <t>УЛСЫН ТӨСВИЙН ХӨРӨНГӨӨР ГҮЙЦЭТГЭЖ БАЙГАА "ГЕОЛОГИЙН БАРИМТ - 1" ТӨСЛИЙН</t>
  </si>
  <si>
    <t>АЖЛЫН ГҮЙЦЭТГЭЛ</t>
  </si>
  <si>
    <t>2024 оны 09 дүгээр сарын 01 -нээс 09 дүгээр сарын 30-ний өдөр хүртэл</t>
  </si>
  <si>
    <t>Гэрээний дүн: 2 000 000 000 төгрөг</t>
  </si>
  <si>
    <t>№</t>
  </si>
  <si>
    <t>Ажлын нэр, төрөл</t>
  </si>
  <si>
    <t>Хэмжих</t>
  </si>
  <si>
    <t xml:space="preserve">Нэгжийн </t>
  </si>
  <si>
    <t>Тайлант сарын гүйцэтгэл</t>
  </si>
  <si>
    <t>Оны эхнээс гарсан гүйцэтгэл</t>
  </si>
  <si>
    <t>нэгж</t>
  </si>
  <si>
    <t>өртөг</t>
  </si>
  <si>
    <t>тоо</t>
  </si>
  <si>
    <t>дүн</t>
  </si>
  <si>
    <t>Төсөл, төсөв зохиолт</t>
  </si>
  <si>
    <t>х.ө</t>
  </si>
  <si>
    <t>I</t>
  </si>
  <si>
    <t>Бэлтгэл ажлын дүн</t>
  </si>
  <si>
    <t xml:space="preserve"> - Геомэдээллийн систем дэх төрөлжсөн мэдээллийн санг мэдээлэл, өгөгдлөөр баяжуулах</t>
  </si>
  <si>
    <t>II</t>
  </si>
  <si>
    <t>Эрдэс баялгийн судалгааны тоон мэдээллийг нэгтгэх, санг баяжуулах ажлын дүн</t>
  </si>
  <si>
    <t xml:space="preserve"> - жижиг масштабын геологийн судалгааны ажлуудын тоон мэдээллийг нэгтгэх,</t>
  </si>
  <si>
    <t xml:space="preserve"> - гидрогеологи, геоэкологи, инженер геологийн төрөлжсөн сан үүсгэх</t>
  </si>
  <si>
    <t>III</t>
  </si>
  <si>
    <t>Гидрогеологи, геоэкологи, инженер геологийн талаар бүх төрлийн мэдээллийг нэгтгэх, үүссэн мэдээллээр төрөлжсөн санг баяжуулах ажлын дүн</t>
  </si>
  <si>
    <t xml:space="preserve"> - Эрдэмтэд, геологич, судлаачдын бүтээлийн жагсаалтыг гаргах;</t>
  </si>
  <si>
    <t xml:space="preserve"> - Гадаадын судлаачдын эрдэм шинжилгээний бүтээлийн жагсаалт гаргах;</t>
  </si>
  <si>
    <t xml:space="preserve"> - Судалгааны төрлөөр ялган боловсруулалт хийх</t>
  </si>
  <si>
    <t xml:space="preserve"> - Байрзүйн холболттой эрдэм шинжилгээний өгүүлэлийн сан бүрдүүлэх;</t>
  </si>
  <si>
    <t xml:space="preserve"> - Эрдэм шинжилгээний бүтээлийн сангаар  цахим бүтээлийн сан үүсгэх</t>
  </si>
  <si>
    <t>IV</t>
  </si>
  <si>
    <t>Эрдэмтдийн бүтээлийн мэдээллүүдээр орон зайн цахим бүтээлийн санг үүсгэх ажлын дүн</t>
  </si>
  <si>
    <t xml:space="preserve"> - Геологийн судалгааны ажлын тайлангуудаар монгол, англи хэлээр хураангуй бэлтгэж, МонГеоКат системд оруулах,</t>
  </si>
  <si>
    <t xml:space="preserve"> - Координат, хамрах хүрээ нь тодорхой тайланг ВебГМС системд оруулах;</t>
  </si>
  <si>
    <t>V</t>
  </si>
  <si>
    <t>Геомэдээллийн мета-өгөгдлийн каталогийг баяжуулах ажлын дүн</t>
  </si>
  <si>
    <t xml:space="preserve"> - Онцлог болон сонирхолтой тогтоцын судалгааны материалын жагсаалт гаргах</t>
  </si>
  <si>
    <t xml:space="preserve"> -  Геологийн онцлог тогтоцыг төрөлжүүлэн мэдээллийн санг үүсгэх </t>
  </si>
  <si>
    <t>VI</t>
  </si>
  <si>
    <t>Геологийн сонирхолтой тогтоцын суурь мэдээллийн санг шинээр үүсгэх ажлын дүн</t>
  </si>
  <si>
    <t xml:space="preserve">Зургийн төрөл тус бүрээр заавар, зөвлөмж, гарын авлага боловсруулах /кодчлол/ </t>
  </si>
  <si>
    <t>Төслийн үр дүнгийн тайлан боловсруулалт</t>
  </si>
  <si>
    <t>Хээрийн мэдээлэл цуглуулах, боловсруулах "Монгеокол" системийг шинэчлэх, сайжруулах</t>
  </si>
  <si>
    <t>Нөөцийн бүртгэлийн "Монгеомин" системийн програм хангамжийг сайжруулах</t>
  </si>
  <si>
    <t>Геологийн мэдээллийн каталог "Монгеокат" системийг шинэчлэх, сайжруулах</t>
  </si>
  <si>
    <t>Геомэдээллийн систем болон Геомэдээллийн бүтээгдэхүүний порталын програм хангамжийг шинэчлэх, сайжруулах</t>
  </si>
  <si>
    <t>Өгөгдлийн сан, техник, мэдээллийн технологийн дэд бүтцийг тохируулах үйлчилгээний ажил</t>
  </si>
  <si>
    <t>VII</t>
  </si>
  <si>
    <t xml:space="preserve">Бусад ажлын дүн </t>
  </si>
  <si>
    <t>VIII</t>
  </si>
  <si>
    <t>Өөрийн хүчний ажлын дүн (I+II+III+IV+V+VI+VII)</t>
  </si>
  <si>
    <t xml:space="preserve">Техник, тоног төхөөрөмжийн түрээс </t>
  </si>
  <si>
    <t>төг/сар</t>
  </si>
  <si>
    <t>Ажлын байрны түрээс</t>
  </si>
  <si>
    <t>IX</t>
  </si>
  <si>
    <t>Гадны байгууллагын дүн</t>
  </si>
  <si>
    <t>X</t>
  </si>
  <si>
    <t>Магадлашгүй зардал</t>
  </si>
  <si>
    <t>XI</t>
  </si>
  <si>
    <t>НИЙТ АЖЛЫН ЦЭВЭР ДҮН /VIII+IX/</t>
  </si>
  <si>
    <t>XII</t>
  </si>
  <si>
    <t>НӨАТ /10%/</t>
  </si>
  <si>
    <t>XIII</t>
  </si>
  <si>
    <t>НИЙТ АЖЛЫН ДҮН /X+XI+XII/</t>
  </si>
  <si>
    <t>Гүйцэтгэгч:</t>
  </si>
  <si>
    <t>“Рич сёркол Монгол” ХХК-ийн захирал</t>
  </si>
  <si>
    <t>А.Отгонбаатар</t>
  </si>
  <si>
    <t>“Рич сёркол Монгол” ХХК-ийн нягтлан бодогч</t>
  </si>
  <si>
    <t>А.Мөнхзул</t>
  </si>
  <si>
    <t>“Рич сёркол Монгол” ХХК-ийн төслийн ахлагч</t>
  </si>
  <si>
    <t>Ш.Алтаншагай</t>
  </si>
  <si>
    <t>Танилцсан:</t>
  </si>
  <si>
    <t xml:space="preserve">ҮГА -ны Гео-мэдээллийн төвийн дарга </t>
  </si>
  <si>
    <t>Ц.Минжинсор</t>
  </si>
  <si>
    <t xml:space="preserve">Хянасан: </t>
  </si>
  <si>
    <t>ҮГА -ны Гео-мэдээллийн төвийн зургийн сан хариуцсан ажилтан</t>
  </si>
  <si>
    <t>Ч.Төржаргал</t>
  </si>
  <si>
    <t>ҮГА -ны Төрийн захиргааны удирдлагын хэлтсийн ажилтан</t>
  </si>
  <si>
    <t>Т.Цэрэндулам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</si>
</sst>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(* #,##0_);_(* \(#,##0\);_(* &quot;-&quot;??_);_(@_)"/>
  </numFmts>
  <fonts count="14" x14ac:knownFonts="1">
    <font>
      <sz val="11"/>
      <color theme="1"/>
      <name val="Arial"/>
      <family val="2"/>
      <charset val="1"/>
    </font>
    <font>
      <sz val="11"/>
      <color theme="1"/>
      <name val="Arial"/>
      <family val="2"/>
      <charset val="1"/>
    </font>
    <font>
      <sz val="11"/>
      <color rgb="FF9C5700"/>
      <name val="Arial"/>
      <family val="2"/>
      <charset val="1"/>
    </font>
    <font>
      <sz val="10"/>
      <color rgb="FF000000"/>
      <name val="Times New Roman"/>
      <family val="1"/>
    </font>
    <font>
      <sz val="10"/>
      <name val="Times New Roman"/>
      <family val="1"/>
    </font>
    <font>
      <sz val="10"/>
      <color rgb="FF000000"/>
      <name val="Roboto Light"/>
      <family val="2"/>
    </font>
    <font>
      <b/>
      <sz val="12"/>
      <color rgb="FF000000"/>
      <name val="Times New Roman"/>
      <family val="1"/>
    </font>
    <font>
      <b/>
      <sz val="10"/>
      <color rgb="FF000000"/>
      <name val="Times New Roman"/>
      <family val="1"/>
    </font>
    <font>
      <sz val="11"/>
      <color rgb="FF000000"/>
      <name val="Times New Roman"/>
      <family val="1"/>
    </font>
    <font>
      <b/>
      <sz val="11"/>
      <color rgb="FF000000"/>
      <name val="Times New Roman"/>
      <family val="1"/>
    </font>
    <font>
      <sz val="11"/>
      <color theme="1"/>
      <name val="Arial"/>
      <family val="2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rgb="FF000000"/>
      <name val="Roboto Light"/>
      <family val="2"/>
    </font>
  </fonts>
  <fills count="5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rgb="FFD9D9D9"/>
        <bgColor rgb="FF000000"/>
      </patternFill>
    </fill>
    <fill>
      <patternFill patternType="solid">
        <fgColor rgb="FFFFFFFF"/>
        <bgColor rgb="FF000000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2" borderId="0" applyNumberFormat="0" applyBorder="0" applyAlignment="0" applyProtection="0"/>
  </cellStyleXfs>
  <cellXfs count="55">
    <xf numFmtId="0" fontId="0" fillId="0" borderId="0" xfId="0"/>
    <xf numFmtId="0" fontId="3" fillId="0" borderId="0" xfId="0" applyFont="1"/>
    <xf numFmtId="0" fontId="4" fillId="0" borderId="0" xfId="0" applyFont="1" applyAlignment="1">
      <alignment horizontal="right" vertical="center"/>
    </xf>
    <xf numFmtId="0" fontId="5" fillId="0" borderId="0" xfId="0" applyFont="1"/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right"/>
    </xf>
    <xf numFmtId="0" fontId="8" fillId="0" borderId="0" xfId="0" applyFont="1" applyAlignment="1">
      <alignment horizontal="right"/>
    </xf>
    <xf numFmtId="0" fontId="8" fillId="0" borderId="0" xfId="0" applyFont="1"/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center" vertical="center"/>
    </xf>
    <xf numFmtId="164" fontId="8" fillId="0" borderId="3" xfId="1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right" vertical="center"/>
    </xf>
    <xf numFmtId="164" fontId="8" fillId="0" borderId="1" xfId="1" applyNumberFormat="1" applyFont="1" applyFill="1" applyBorder="1" applyAlignment="1">
      <alignment horizontal="center" vertical="center"/>
    </xf>
    <xf numFmtId="164" fontId="8" fillId="0" borderId="1" xfId="1" applyNumberFormat="1" applyFont="1" applyFill="1" applyBorder="1" applyAlignment="1">
      <alignment vertical="center"/>
    </xf>
    <xf numFmtId="164" fontId="8" fillId="0" borderId="1" xfId="0" applyNumberFormat="1" applyFont="1" applyBorder="1" applyAlignment="1">
      <alignment vertical="center"/>
    </xf>
    <xf numFmtId="0" fontId="9" fillId="3" borderId="1" xfId="0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left" vertical="center" wrapText="1"/>
    </xf>
    <xf numFmtId="0" fontId="8" fillId="3" borderId="5" xfId="0" applyFont="1" applyFill="1" applyBorder="1" applyAlignment="1">
      <alignment horizontal="center" vertical="center"/>
    </xf>
    <xf numFmtId="164" fontId="8" fillId="3" borderId="6" xfId="1" applyNumberFormat="1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right" vertical="center"/>
    </xf>
    <xf numFmtId="164" fontId="9" fillId="3" borderId="1" xfId="1" applyNumberFormat="1" applyFont="1" applyFill="1" applyBorder="1" applyAlignment="1">
      <alignment horizontal="center" vertical="center"/>
    </xf>
    <xf numFmtId="164" fontId="8" fillId="3" borderId="1" xfId="1" applyNumberFormat="1" applyFont="1" applyFill="1" applyBorder="1" applyAlignment="1">
      <alignment vertical="center"/>
    </xf>
    <xf numFmtId="164" fontId="9" fillId="3" borderId="1" xfId="0" applyNumberFormat="1" applyFont="1" applyFill="1" applyBorder="1" applyAlignment="1">
      <alignment vertical="center"/>
    </xf>
    <xf numFmtId="0" fontId="8" fillId="4" borderId="1" xfId="0" applyFont="1" applyFill="1" applyBorder="1" applyAlignment="1">
      <alignment horizontal="left" vertical="center" wrapText="1"/>
    </xf>
    <xf numFmtId="164" fontId="8" fillId="0" borderId="1" xfId="1" applyNumberFormat="1" applyFont="1" applyFill="1" applyBorder="1" applyAlignment="1">
      <alignment horizontal="right" vertical="center"/>
    </xf>
    <xf numFmtId="0" fontId="9" fillId="3" borderId="1" xfId="0" applyFont="1" applyFill="1" applyBorder="1" applyAlignment="1">
      <alignment horizontal="left" vertical="center" wrapText="1"/>
    </xf>
    <xf numFmtId="0" fontId="8" fillId="3" borderId="1" xfId="0" applyFont="1" applyFill="1" applyBorder="1" applyAlignment="1">
      <alignment horizontal="center" vertical="center"/>
    </xf>
    <xf numFmtId="164" fontId="8" fillId="3" borderId="1" xfId="1" applyNumberFormat="1" applyFont="1" applyFill="1" applyBorder="1" applyAlignment="1">
      <alignment horizontal="right" vertical="center"/>
    </xf>
    <xf numFmtId="164" fontId="9" fillId="3" borderId="1" xfId="1" applyNumberFormat="1" applyFont="1" applyFill="1" applyBorder="1" applyAlignment="1">
      <alignment horizontal="right" vertical="center"/>
    </xf>
    <xf numFmtId="0" fontId="8" fillId="3" borderId="1" xfId="0" applyFont="1" applyFill="1" applyBorder="1" applyAlignment="1">
      <alignment vertical="center"/>
    </xf>
    <xf numFmtId="0" fontId="11" fillId="0" borderId="1" xfId="0" applyFont="1" applyBorder="1" applyAlignment="1">
      <alignment horizontal="left" vertical="center" wrapText="1"/>
    </xf>
    <xf numFmtId="0" fontId="12" fillId="3" borderId="1" xfId="0" applyFont="1" applyFill="1" applyBorder="1" applyAlignment="1">
      <alignment horizontal="left" vertical="center" wrapText="1"/>
    </xf>
    <xf numFmtId="0" fontId="12" fillId="3" borderId="1" xfId="2" applyFont="1" applyFill="1" applyBorder="1" applyAlignment="1">
      <alignment vertical="center"/>
    </xf>
    <xf numFmtId="0" fontId="12" fillId="3" borderId="1" xfId="2" applyFont="1" applyFill="1" applyBorder="1" applyAlignment="1">
      <alignment horizontal="center" vertical="center"/>
    </xf>
    <xf numFmtId="164" fontId="12" fillId="3" borderId="1" xfId="1" applyNumberFormat="1" applyFont="1" applyFill="1" applyBorder="1" applyAlignment="1">
      <alignment horizontal="right" vertical="center"/>
    </xf>
    <xf numFmtId="164" fontId="12" fillId="3" borderId="1" xfId="1" applyNumberFormat="1" applyFont="1" applyFill="1" applyBorder="1" applyAlignment="1">
      <alignment horizontal="center" vertical="center"/>
    </xf>
    <xf numFmtId="0" fontId="9" fillId="3" borderId="1" xfId="0" applyFont="1" applyFill="1" applyBorder="1" applyAlignment="1">
      <alignment vertical="center"/>
    </xf>
    <xf numFmtId="1" fontId="8" fillId="0" borderId="1" xfId="0" applyNumberFormat="1" applyFont="1" applyBorder="1" applyAlignment="1">
      <alignment horizontal="right" vertical="center"/>
    </xf>
    <xf numFmtId="164" fontId="8" fillId="3" borderId="1" xfId="1" applyNumberFormat="1" applyFont="1" applyFill="1" applyBorder="1" applyAlignment="1">
      <alignment horizontal="center" vertical="center"/>
    </xf>
    <xf numFmtId="0" fontId="8" fillId="4" borderId="0" xfId="0" applyFont="1" applyFill="1"/>
    <xf numFmtId="0" fontId="13" fillId="4" borderId="0" xfId="0" applyFont="1" applyFill="1"/>
    <xf numFmtId="164" fontId="13" fillId="4" borderId="0" xfId="0" applyNumberFormat="1" applyFont="1" applyFill="1"/>
    <xf numFmtId="0" fontId="9" fillId="4" borderId="0" xfId="0" applyFont="1" applyFill="1"/>
    <xf numFmtId="0" fontId="8" fillId="4" borderId="0" xfId="0" quotePrefix="1" applyFont="1" applyFill="1" applyAlignment="1">
      <alignment horizontal="center"/>
    </xf>
    <xf numFmtId="0" fontId="8" fillId="4" borderId="0" xfId="0" applyFont="1" applyFill="1" applyAlignment="1">
      <alignment horizontal="left"/>
    </xf>
    <xf numFmtId="0" fontId="13" fillId="0" borderId="0" xfId="0" applyFont="1"/>
    <xf numFmtId="0" fontId="10" fillId="0" borderId="0" xfId="0" applyFont="1"/>
  </cellXfs>
  <cellStyles count="3">
    <cellStyle name="Comma" xfId="1" builtinId="3"/>
    <cellStyle name="Neutral" xfId="2" builtinId="2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9634B2-5BAD-416F-B998-4D35D759398E}">
  <dimension ref="A1:H65"/>
  <sheetViews>
    <sheetView tabSelected="1" topLeftCell="A28" workbookViewId="0">
      <selection activeCell="G40" sqref="G40"/>
    </sheetView>
  </sheetViews>
  <sheetFormatPr defaultRowHeight="14.25" x14ac:dyDescent="0.2"/>
  <cols>
    <col min="1" max="1" width="3.75" customWidth="1"/>
    <col min="2" max="2" width="56.75" customWidth="1"/>
    <col min="3" max="3" width="7.75" customWidth="1"/>
    <col min="4" max="4" width="9.625" customWidth="1"/>
    <col min="5" max="5" width="8.5" customWidth="1"/>
    <col min="6" max="6" width="11.25" customWidth="1"/>
    <col min="7" max="7" width="7" customWidth="1"/>
    <col min="8" max="8" width="12.375" customWidth="1"/>
  </cols>
  <sheetData>
    <row r="1" spans="1:8" x14ac:dyDescent="0.2">
      <c r="A1" s="1"/>
      <c r="B1" s="2" t="s">
        <v>0</v>
      </c>
      <c r="C1" s="2"/>
      <c r="D1" s="2"/>
      <c r="E1" s="2"/>
      <c r="F1" s="2"/>
      <c r="G1" s="2"/>
      <c r="H1" s="2"/>
    </row>
    <row r="2" spans="1:8" x14ac:dyDescent="0.2">
      <c r="A2" s="1"/>
      <c r="B2" s="2" t="s">
        <v>1</v>
      </c>
      <c r="C2" s="2"/>
      <c r="D2" s="2"/>
      <c r="E2" s="2"/>
      <c r="F2" s="2"/>
      <c r="G2" s="2"/>
      <c r="H2" s="2"/>
    </row>
    <row r="3" spans="1:8" x14ac:dyDescent="0.2">
      <c r="A3" s="1"/>
      <c r="B3" s="2" t="s">
        <v>2</v>
      </c>
      <c r="C3" s="2"/>
      <c r="D3" s="2"/>
      <c r="E3" s="2"/>
      <c r="F3" s="2"/>
      <c r="G3" s="2"/>
      <c r="H3" s="2"/>
    </row>
    <row r="4" spans="1:8" ht="16.5" x14ac:dyDescent="0.3">
      <c r="A4" s="1"/>
      <c r="B4" s="3"/>
      <c r="C4" s="3"/>
      <c r="D4" s="3"/>
      <c r="E4" s="3"/>
      <c r="F4" s="3"/>
      <c r="G4" s="3"/>
      <c r="H4" s="53"/>
    </row>
    <row r="5" spans="1:8" ht="15.75" x14ac:dyDescent="0.25">
      <c r="A5" s="4" t="s">
        <v>3</v>
      </c>
      <c r="B5" s="4"/>
      <c r="C5" s="4"/>
      <c r="D5" s="4"/>
      <c r="E5" s="4"/>
      <c r="F5" s="4"/>
      <c r="G5" s="4"/>
      <c r="H5" s="4"/>
    </row>
    <row r="6" spans="1:8" ht="15.75" x14ac:dyDescent="0.25">
      <c r="A6" s="4" t="s">
        <v>4</v>
      </c>
      <c r="B6" s="4"/>
      <c r="C6" s="4"/>
      <c r="D6" s="4"/>
      <c r="E6" s="4"/>
      <c r="F6" s="4"/>
      <c r="G6" s="4"/>
      <c r="H6" s="4"/>
    </row>
    <row r="7" spans="1:8" x14ac:dyDescent="0.2">
      <c r="A7" s="5"/>
      <c r="B7" s="5"/>
      <c r="C7" s="5"/>
      <c r="D7" s="5"/>
      <c r="E7" s="5"/>
      <c r="F7" s="5"/>
      <c r="G7" s="5"/>
      <c r="H7" s="5"/>
    </row>
    <row r="8" spans="1:8" ht="15" x14ac:dyDescent="0.25">
      <c r="A8" s="6" t="s">
        <v>5</v>
      </c>
      <c r="B8" s="6"/>
      <c r="C8" s="6"/>
      <c r="D8" s="6"/>
      <c r="E8" s="6"/>
      <c r="F8" s="6"/>
      <c r="G8" s="6"/>
      <c r="H8" s="6"/>
    </row>
    <row r="9" spans="1:8" ht="15" x14ac:dyDescent="0.25">
      <c r="A9" s="7"/>
      <c r="B9" s="7"/>
      <c r="C9" s="7"/>
      <c r="D9" s="7"/>
      <c r="E9" s="7"/>
      <c r="F9" s="7"/>
      <c r="G9" s="7"/>
      <c r="H9" s="7"/>
    </row>
    <row r="10" spans="1:8" ht="15" x14ac:dyDescent="0.25">
      <c r="A10" s="8"/>
      <c r="B10" s="8"/>
      <c r="C10" s="8"/>
      <c r="D10" s="8"/>
      <c r="E10" s="8"/>
      <c r="F10" s="6" t="s">
        <v>6</v>
      </c>
      <c r="G10" s="6"/>
      <c r="H10" s="6"/>
    </row>
    <row r="11" spans="1:8" x14ac:dyDescent="0.2">
      <c r="A11" s="1"/>
      <c r="B11" s="1"/>
      <c r="C11" s="1"/>
      <c r="D11" s="1"/>
      <c r="E11" s="1"/>
      <c r="F11" s="1"/>
      <c r="G11" s="1"/>
      <c r="H11" s="1"/>
    </row>
    <row r="12" spans="1:8" ht="30.75" customHeight="1" x14ac:dyDescent="0.2">
      <c r="A12" s="9" t="s">
        <v>7</v>
      </c>
      <c r="B12" s="9" t="s">
        <v>8</v>
      </c>
      <c r="C12" s="10" t="s">
        <v>9</v>
      </c>
      <c r="D12" s="10" t="s">
        <v>10</v>
      </c>
      <c r="E12" s="11" t="s">
        <v>11</v>
      </c>
      <c r="F12" s="11"/>
      <c r="G12" s="11" t="s">
        <v>12</v>
      </c>
      <c r="H12" s="11"/>
    </row>
    <row r="13" spans="1:8" x14ac:dyDescent="0.2">
      <c r="A13" s="9"/>
      <c r="B13" s="9"/>
      <c r="C13" s="12" t="s">
        <v>13</v>
      </c>
      <c r="D13" s="12" t="s">
        <v>14</v>
      </c>
      <c r="E13" s="13" t="s">
        <v>15</v>
      </c>
      <c r="F13" s="13" t="s">
        <v>16</v>
      </c>
      <c r="G13" s="13" t="s">
        <v>15</v>
      </c>
      <c r="H13" s="13" t="s">
        <v>16</v>
      </c>
    </row>
    <row r="14" spans="1:8" x14ac:dyDescent="0.2">
      <c r="A14" s="13">
        <v>0</v>
      </c>
      <c r="B14" s="14">
        <v>1</v>
      </c>
      <c r="C14" s="13">
        <v>2</v>
      </c>
      <c r="D14" s="13">
        <v>3</v>
      </c>
      <c r="E14" s="13">
        <v>4</v>
      </c>
      <c r="F14" s="13">
        <v>5</v>
      </c>
      <c r="G14" s="13">
        <v>6</v>
      </c>
      <c r="H14" s="13">
        <v>7</v>
      </c>
    </row>
    <row r="15" spans="1:8" ht="15" x14ac:dyDescent="0.2">
      <c r="A15" s="15"/>
      <c r="B15" s="16" t="s">
        <v>17</v>
      </c>
      <c r="C15" s="17" t="s">
        <v>18</v>
      </c>
      <c r="D15" s="18">
        <v>150000</v>
      </c>
      <c r="E15" s="19">
        <v>0</v>
      </c>
      <c r="F15" s="20">
        <f>D15*E15</f>
        <v>0</v>
      </c>
      <c r="G15" s="21">
        <v>10</v>
      </c>
      <c r="H15" s="22">
        <f>G15*D15</f>
        <v>1500000</v>
      </c>
    </row>
    <row r="16" spans="1:8" ht="15" x14ac:dyDescent="0.2">
      <c r="A16" s="23" t="s">
        <v>19</v>
      </c>
      <c r="B16" s="24" t="s">
        <v>20</v>
      </c>
      <c r="C16" s="25"/>
      <c r="D16" s="26"/>
      <c r="E16" s="27"/>
      <c r="F16" s="28">
        <f>SUM(F15)</f>
        <v>0</v>
      </c>
      <c r="G16" s="29"/>
      <c r="H16" s="30">
        <f>SUM(H15)</f>
        <v>1500000</v>
      </c>
    </row>
    <row r="17" spans="1:8" ht="30" x14ac:dyDescent="0.2">
      <c r="A17" s="15"/>
      <c r="B17" s="31" t="s">
        <v>21</v>
      </c>
      <c r="C17" s="15" t="s">
        <v>18</v>
      </c>
      <c r="D17" s="32">
        <v>155000</v>
      </c>
      <c r="E17" s="19">
        <v>0</v>
      </c>
      <c r="F17" s="20">
        <f t="shared" ref="F17" si="0">D17*E17</f>
        <v>0</v>
      </c>
      <c r="G17" s="21">
        <v>120</v>
      </c>
      <c r="H17" s="22">
        <f t="shared" ref="H17" si="1">G17*D17</f>
        <v>18600000</v>
      </c>
    </row>
    <row r="18" spans="1:8" ht="28.5" x14ac:dyDescent="0.2">
      <c r="A18" s="23" t="s">
        <v>22</v>
      </c>
      <c r="B18" s="33" t="s">
        <v>23</v>
      </c>
      <c r="C18" s="34"/>
      <c r="D18" s="35"/>
      <c r="E18" s="27"/>
      <c r="F18" s="36">
        <f>SUM(F17:F17)</f>
        <v>0</v>
      </c>
      <c r="G18" s="37"/>
      <c r="H18" s="36">
        <f>SUM(H17:H17)</f>
        <v>18600000</v>
      </c>
    </row>
    <row r="19" spans="1:8" ht="30" x14ac:dyDescent="0.2">
      <c r="A19" s="15"/>
      <c r="B19" s="31" t="s">
        <v>24</v>
      </c>
      <c r="C19" s="15" t="s">
        <v>18</v>
      </c>
      <c r="D19" s="32">
        <v>120000</v>
      </c>
      <c r="E19" s="19">
        <v>0</v>
      </c>
      <c r="F19" s="20">
        <f t="shared" ref="F19:F20" si="2">D19*E19</f>
        <v>0</v>
      </c>
      <c r="G19" s="21">
        <v>189</v>
      </c>
      <c r="H19" s="22">
        <f t="shared" ref="H19:H20" si="3">G19*D19</f>
        <v>22680000</v>
      </c>
    </row>
    <row r="20" spans="1:8" ht="15" x14ac:dyDescent="0.2">
      <c r="A20" s="15"/>
      <c r="B20" s="31" t="s">
        <v>25</v>
      </c>
      <c r="C20" s="15" t="s">
        <v>18</v>
      </c>
      <c r="D20" s="32">
        <v>120000</v>
      </c>
      <c r="E20" s="19">
        <v>0</v>
      </c>
      <c r="F20" s="20">
        <f t="shared" si="2"/>
        <v>0</v>
      </c>
      <c r="G20" s="21">
        <v>224</v>
      </c>
      <c r="H20" s="22">
        <f t="shared" si="3"/>
        <v>26880000</v>
      </c>
    </row>
    <row r="21" spans="1:8" ht="42.75" x14ac:dyDescent="0.2">
      <c r="A21" s="23" t="s">
        <v>26</v>
      </c>
      <c r="B21" s="33" t="s">
        <v>27</v>
      </c>
      <c r="C21" s="34"/>
      <c r="D21" s="35"/>
      <c r="E21" s="27"/>
      <c r="F21" s="36">
        <f>SUM(F19:F20)</f>
        <v>0</v>
      </c>
      <c r="G21" s="37"/>
      <c r="H21" s="36">
        <f>SUM(H19:H20)</f>
        <v>49560000</v>
      </c>
    </row>
    <row r="22" spans="1:8" ht="15" x14ac:dyDescent="0.2">
      <c r="A22" s="15"/>
      <c r="B22" s="31" t="s">
        <v>28</v>
      </c>
      <c r="C22" s="15" t="s">
        <v>18</v>
      </c>
      <c r="D22" s="32">
        <v>110000</v>
      </c>
      <c r="E22" s="19">
        <v>0</v>
      </c>
      <c r="F22" s="20">
        <f t="shared" ref="F22:F26" si="4">D22*E22</f>
        <v>0</v>
      </c>
      <c r="G22" s="21">
        <v>120</v>
      </c>
      <c r="H22" s="22">
        <f t="shared" ref="H22:H26" si="5">G22*D22</f>
        <v>13200000</v>
      </c>
    </row>
    <row r="23" spans="1:8" ht="30" x14ac:dyDescent="0.2">
      <c r="A23" s="15"/>
      <c r="B23" s="31" t="s">
        <v>29</v>
      </c>
      <c r="C23" s="15" t="s">
        <v>18</v>
      </c>
      <c r="D23" s="32">
        <v>110000</v>
      </c>
      <c r="E23" s="19">
        <v>0</v>
      </c>
      <c r="F23" s="20">
        <f t="shared" si="4"/>
        <v>0</v>
      </c>
      <c r="G23" s="21">
        <v>120</v>
      </c>
      <c r="H23" s="22">
        <f t="shared" si="5"/>
        <v>13200000</v>
      </c>
    </row>
    <row r="24" spans="1:8" ht="15" x14ac:dyDescent="0.2">
      <c r="A24" s="15"/>
      <c r="B24" s="31" t="s">
        <v>30</v>
      </c>
      <c r="C24" s="15" t="s">
        <v>18</v>
      </c>
      <c r="D24" s="32">
        <v>110000</v>
      </c>
      <c r="E24" s="19">
        <v>0</v>
      </c>
      <c r="F24" s="20">
        <f t="shared" si="4"/>
        <v>0</v>
      </c>
      <c r="G24" s="21">
        <v>160</v>
      </c>
      <c r="H24" s="22">
        <f t="shared" si="5"/>
        <v>17600000</v>
      </c>
    </row>
    <row r="25" spans="1:8" ht="30" x14ac:dyDescent="0.2">
      <c r="A25" s="15"/>
      <c r="B25" s="31" t="s">
        <v>31</v>
      </c>
      <c r="C25" s="15" t="s">
        <v>18</v>
      </c>
      <c r="D25" s="32">
        <v>110000</v>
      </c>
      <c r="E25" s="19">
        <v>0</v>
      </c>
      <c r="F25" s="20">
        <f t="shared" si="4"/>
        <v>0</v>
      </c>
      <c r="G25" s="21">
        <v>200</v>
      </c>
      <c r="H25" s="22">
        <f t="shared" si="5"/>
        <v>22000000</v>
      </c>
    </row>
    <row r="26" spans="1:8" ht="30" x14ac:dyDescent="0.2">
      <c r="A26" s="15"/>
      <c r="B26" s="31" t="s">
        <v>32</v>
      </c>
      <c r="C26" s="15" t="s">
        <v>18</v>
      </c>
      <c r="D26" s="32">
        <v>110000</v>
      </c>
      <c r="E26" s="19">
        <v>0</v>
      </c>
      <c r="F26" s="20">
        <f t="shared" si="4"/>
        <v>0</v>
      </c>
      <c r="G26" s="21">
        <v>200</v>
      </c>
      <c r="H26" s="22">
        <f t="shared" si="5"/>
        <v>22000000</v>
      </c>
    </row>
    <row r="27" spans="1:8" ht="28.5" x14ac:dyDescent="0.2">
      <c r="A27" s="23" t="s">
        <v>33</v>
      </c>
      <c r="B27" s="33" t="s">
        <v>34</v>
      </c>
      <c r="C27" s="34"/>
      <c r="D27" s="35"/>
      <c r="E27" s="27"/>
      <c r="F27" s="36">
        <f>SUM(F22:F26)</f>
        <v>0</v>
      </c>
      <c r="G27" s="37"/>
      <c r="H27" s="36">
        <f>SUM(H22:H26)</f>
        <v>88000000</v>
      </c>
    </row>
    <row r="28" spans="1:8" ht="30" x14ac:dyDescent="0.2">
      <c r="A28" s="15"/>
      <c r="B28" s="31" t="s">
        <v>35</v>
      </c>
      <c r="C28" s="15" t="s">
        <v>18</v>
      </c>
      <c r="D28" s="32">
        <v>120000</v>
      </c>
      <c r="E28" s="19">
        <v>0</v>
      </c>
      <c r="F28" s="20">
        <f t="shared" ref="F28:F29" si="6">D28*E28</f>
        <v>0</v>
      </c>
      <c r="G28" s="21">
        <v>220</v>
      </c>
      <c r="H28" s="22">
        <f t="shared" ref="H28:H29" si="7">G28*D28</f>
        <v>26400000</v>
      </c>
    </row>
    <row r="29" spans="1:8" ht="30" x14ac:dyDescent="0.2">
      <c r="A29" s="15"/>
      <c r="B29" s="31" t="s">
        <v>36</v>
      </c>
      <c r="C29" s="15" t="s">
        <v>18</v>
      </c>
      <c r="D29" s="32">
        <v>120000</v>
      </c>
      <c r="E29" s="19">
        <v>0</v>
      </c>
      <c r="F29" s="20">
        <f t="shared" si="6"/>
        <v>0</v>
      </c>
      <c r="G29" s="21">
        <v>10</v>
      </c>
      <c r="H29" s="22">
        <f t="shared" si="7"/>
        <v>1200000</v>
      </c>
    </row>
    <row r="30" spans="1:8" ht="28.5" x14ac:dyDescent="0.2">
      <c r="A30" s="23" t="s">
        <v>37</v>
      </c>
      <c r="B30" s="33" t="s">
        <v>38</v>
      </c>
      <c r="C30" s="34"/>
      <c r="D30" s="35"/>
      <c r="E30" s="27"/>
      <c r="F30" s="36">
        <f>SUM(F28:F29)</f>
        <v>0</v>
      </c>
      <c r="G30" s="37"/>
      <c r="H30" s="36">
        <f>SUM(H28:H29)</f>
        <v>27600000</v>
      </c>
    </row>
    <row r="31" spans="1:8" ht="30" x14ac:dyDescent="0.2">
      <c r="A31" s="15"/>
      <c r="B31" s="31" t="s">
        <v>39</v>
      </c>
      <c r="C31" s="15" t="s">
        <v>18</v>
      </c>
      <c r="D31" s="32">
        <v>120000</v>
      </c>
      <c r="E31" s="19">
        <v>0</v>
      </c>
      <c r="F31" s="20">
        <f t="shared" ref="F31:F44" si="8">D31*E31</f>
        <v>0</v>
      </c>
      <c r="G31" s="21">
        <v>69.8</v>
      </c>
      <c r="H31" s="22">
        <f t="shared" ref="H31:H32" si="9">G31*D31</f>
        <v>8376000</v>
      </c>
    </row>
    <row r="32" spans="1:8" ht="15" x14ac:dyDescent="0.2">
      <c r="A32" s="15"/>
      <c r="B32" s="31" t="s">
        <v>40</v>
      </c>
      <c r="C32" s="15" t="s">
        <v>18</v>
      </c>
      <c r="D32" s="32">
        <v>120000</v>
      </c>
      <c r="E32" s="19">
        <v>20</v>
      </c>
      <c r="F32" s="20">
        <f t="shared" si="8"/>
        <v>2400000</v>
      </c>
      <c r="G32" s="21">
        <v>160</v>
      </c>
      <c r="H32" s="22">
        <f t="shared" si="9"/>
        <v>19200000</v>
      </c>
    </row>
    <row r="33" spans="1:8" ht="28.5" x14ac:dyDescent="0.2">
      <c r="A33" s="23" t="s">
        <v>41</v>
      </c>
      <c r="B33" s="33" t="s">
        <v>42</v>
      </c>
      <c r="C33" s="34"/>
      <c r="D33" s="35"/>
      <c r="E33" s="27"/>
      <c r="F33" s="36">
        <f>SUM(F31:F32)</f>
        <v>2400000</v>
      </c>
      <c r="G33" s="37"/>
      <c r="H33" s="36">
        <f>SUM(H31:H32)</f>
        <v>27576000</v>
      </c>
    </row>
    <row r="34" spans="1:8" ht="30" x14ac:dyDescent="0.2">
      <c r="A34" s="15"/>
      <c r="B34" s="16" t="s">
        <v>43</v>
      </c>
      <c r="C34" s="15" t="s">
        <v>18</v>
      </c>
      <c r="D34" s="32">
        <v>170000</v>
      </c>
      <c r="E34" s="19">
        <v>43</v>
      </c>
      <c r="F34" s="20">
        <f t="shared" si="8"/>
        <v>7310000</v>
      </c>
      <c r="G34" s="21">
        <v>245</v>
      </c>
      <c r="H34" s="22">
        <f t="shared" ref="H34:H40" si="10">G34*D34</f>
        <v>41650000</v>
      </c>
    </row>
    <row r="35" spans="1:8" ht="15" x14ac:dyDescent="0.2">
      <c r="A35" s="15"/>
      <c r="B35" s="16" t="s">
        <v>44</v>
      </c>
      <c r="C35" s="15" t="s">
        <v>18</v>
      </c>
      <c r="D35" s="20">
        <v>180000</v>
      </c>
      <c r="E35" s="19">
        <v>39</v>
      </c>
      <c r="F35" s="20">
        <f t="shared" si="8"/>
        <v>7020000</v>
      </c>
      <c r="G35" s="21">
        <v>100</v>
      </c>
      <c r="H35" s="22">
        <f t="shared" si="10"/>
        <v>18000000</v>
      </c>
    </row>
    <row r="36" spans="1:8" ht="30" x14ac:dyDescent="0.2">
      <c r="A36" s="15"/>
      <c r="B36" s="38" t="s">
        <v>45</v>
      </c>
      <c r="C36" s="15" t="s">
        <v>18</v>
      </c>
      <c r="D36" s="32">
        <v>200000</v>
      </c>
      <c r="E36" s="19">
        <v>8</v>
      </c>
      <c r="F36" s="20">
        <f t="shared" si="8"/>
        <v>1600000</v>
      </c>
      <c r="G36" s="21">
        <v>56</v>
      </c>
      <c r="H36" s="22">
        <f t="shared" si="10"/>
        <v>11200000</v>
      </c>
    </row>
    <row r="37" spans="1:8" ht="30" x14ac:dyDescent="0.2">
      <c r="A37" s="15"/>
      <c r="B37" s="38" t="s">
        <v>46</v>
      </c>
      <c r="C37" s="15" t="s">
        <v>18</v>
      </c>
      <c r="D37" s="32">
        <v>200000</v>
      </c>
      <c r="E37" s="19">
        <v>0</v>
      </c>
      <c r="F37" s="20">
        <f t="shared" si="8"/>
        <v>0</v>
      </c>
      <c r="G37" s="21">
        <v>21</v>
      </c>
      <c r="H37" s="22">
        <f t="shared" si="10"/>
        <v>4200000</v>
      </c>
    </row>
    <row r="38" spans="1:8" ht="30" x14ac:dyDescent="0.2">
      <c r="A38" s="15"/>
      <c r="B38" s="38" t="s">
        <v>47</v>
      </c>
      <c r="C38" s="15" t="s">
        <v>18</v>
      </c>
      <c r="D38" s="32">
        <v>200000</v>
      </c>
      <c r="E38" s="19">
        <v>4</v>
      </c>
      <c r="F38" s="20">
        <f t="shared" si="8"/>
        <v>800000</v>
      </c>
      <c r="G38" s="21">
        <v>42</v>
      </c>
      <c r="H38" s="22">
        <f t="shared" si="10"/>
        <v>8400000</v>
      </c>
    </row>
    <row r="39" spans="1:8" ht="30" x14ac:dyDescent="0.2">
      <c r="A39" s="15"/>
      <c r="B39" s="38" t="s">
        <v>48</v>
      </c>
      <c r="C39" s="15" t="s">
        <v>18</v>
      </c>
      <c r="D39" s="32">
        <v>200000</v>
      </c>
      <c r="E39" s="19">
        <v>4</v>
      </c>
      <c r="F39" s="20">
        <f t="shared" si="8"/>
        <v>800000</v>
      </c>
      <c r="G39" s="21">
        <v>42</v>
      </c>
      <c r="H39" s="22">
        <f t="shared" si="10"/>
        <v>8400000</v>
      </c>
    </row>
    <row r="40" spans="1:8" ht="30" x14ac:dyDescent="0.2">
      <c r="A40" s="15"/>
      <c r="B40" s="38" t="s">
        <v>49</v>
      </c>
      <c r="C40" s="15" t="s">
        <v>18</v>
      </c>
      <c r="D40" s="32">
        <v>150000</v>
      </c>
      <c r="E40" s="19">
        <v>0</v>
      </c>
      <c r="F40" s="20">
        <f t="shared" si="8"/>
        <v>0</v>
      </c>
      <c r="G40" s="21">
        <v>20</v>
      </c>
      <c r="H40" s="22">
        <f t="shared" si="10"/>
        <v>3000000</v>
      </c>
    </row>
    <row r="41" spans="1:8" ht="15" x14ac:dyDescent="0.2">
      <c r="A41" s="23" t="s">
        <v>50</v>
      </c>
      <c r="B41" s="39" t="s">
        <v>51</v>
      </c>
      <c r="C41" s="34"/>
      <c r="D41" s="35"/>
      <c r="E41" s="27"/>
      <c r="F41" s="28">
        <f>SUM(F34:F40)</f>
        <v>17530000</v>
      </c>
      <c r="G41" s="29"/>
      <c r="H41" s="30">
        <f>SUM(H34:H40)</f>
        <v>94850000</v>
      </c>
    </row>
    <row r="42" spans="1:8" x14ac:dyDescent="0.2">
      <c r="A42" s="23" t="s">
        <v>52</v>
      </c>
      <c r="B42" s="40" t="s">
        <v>53</v>
      </c>
      <c r="C42" s="40"/>
      <c r="D42" s="41"/>
      <c r="E42" s="42"/>
      <c r="F42" s="43">
        <f>SUM(F33+F30+F27+F21+F18+F16+F41)</f>
        <v>19930000</v>
      </c>
      <c r="G42" s="44"/>
      <c r="H42" s="43">
        <f>SUM(H33+H30+H27+H21+H18+H16+H41)</f>
        <v>307686000</v>
      </c>
    </row>
    <row r="43" spans="1:8" ht="15" x14ac:dyDescent="0.2">
      <c r="A43" s="15"/>
      <c r="B43" s="38" t="s">
        <v>54</v>
      </c>
      <c r="C43" s="15" t="s">
        <v>55</v>
      </c>
      <c r="D43" s="20">
        <v>1050000</v>
      </c>
      <c r="E43" s="45">
        <v>0</v>
      </c>
      <c r="F43" s="20">
        <f>D43*E43</f>
        <v>0</v>
      </c>
      <c r="G43" s="21">
        <v>16.006666500000001</v>
      </c>
      <c r="H43" s="22">
        <f t="shared" ref="H43" si="11">G43*D43</f>
        <v>16806999.825000003</v>
      </c>
    </row>
    <row r="44" spans="1:8" ht="15" x14ac:dyDescent="0.2">
      <c r="A44" s="15"/>
      <c r="B44" s="38" t="s">
        <v>56</v>
      </c>
      <c r="C44" s="15" t="s">
        <v>55</v>
      </c>
      <c r="D44" s="20">
        <v>3500000</v>
      </c>
      <c r="E44" s="19">
        <v>0</v>
      </c>
      <c r="F44" s="20">
        <f t="shared" si="8"/>
        <v>0</v>
      </c>
      <c r="G44" s="21">
        <v>5</v>
      </c>
      <c r="H44" s="22">
        <f>G44*D44</f>
        <v>17500000</v>
      </c>
    </row>
    <row r="45" spans="1:8" x14ac:dyDescent="0.2">
      <c r="A45" s="23" t="s">
        <v>57</v>
      </c>
      <c r="B45" s="40" t="s">
        <v>58</v>
      </c>
      <c r="C45" s="40"/>
      <c r="D45" s="41"/>
      <c r="E45" s="43"/>
      <c r="F45" s="43">
        <f>SUM(F43:F44)</f>
        <v>0</v>
      </c>
      <c r="G45" s="44"/>
      <c r="H45" s="43">
        <f>SUM(H43:H44)</f>
        <v>34306999.825000003</v>
      </c>
    </row>
    <row r="46" spans="1:8" x14ac:dyDescent="0.2">
      <c r="A46" s="23" t="s">
        <v>59</v>
      </c>
      <c r="B46" s="40" t="s">
        <v>60</v>
      </c>
      <c r="C46" s="40"/>
      <c r="D46" s="41"/>
      <c r="E46" s="43"/>
      <c r="F46" s="43"/>
      <c r="G46" s="44"/>
      <c r="H46" s="43"/>
    </row>
    <row r="47" spans="1:8" x14ac:dyDescent="0.2">
      <c r="A47" s="23" t="s">
        <v>61</v>
      </c>
      <c r="B47" s="40" t="s">
        <v>62</v>
      </c>
      <c r="C47" s="40"/>
      <c r="D47" s="41"/>
      <c r="E47" s="43"/>
      <c r="F47" s="43">
        <f>SUM(F42+F45)</f>
        <v>19930000</v>
      </c>
      <c r="G47" s="44"/>
      <c r="H47" s="43">
        <f>SUM(H42+H45)</f>
        <v>341992999.82499999</v>
      </c>
    </row>
    <row r="48" spans="1:8" ht="15" x14ac:dyDescent="0.2">
      <c r="A48" s="23" t="s">
        <v>63</v>
      </c>
      <c r="B48" s="33" t="s">
        <v>64</v>
      </c>
      <c r="C48" s="23"/>
      <c r="D48" s="28"/>
      <c r="E48" s="37"/>
      <c r="F48" s="28">
        <f>0.1*(F45+F42)</f>
        <v>1993000</v>
      </c>
      <c r="G48" s="37"/>
      <c r="H48" s="28">
        <f>0.1*(H45+H42)</f>
        <v>34199299.982500002</v>
      </c>
    </row>
    <row r="49" spans="1:8" ht="15" x14ac:dyDescent="0.2">
      <c r="A49" s="23" t="s">
        <v>65</v>
      </c>
      <c r="B49" s="33" t="s">
        <v>66</v>
      </c>
      <c r="C49" s="34"/>
      <c r="D49" s="46"/>
      <c r="E49" s="37"/>
      <c r="F49" s="28">
        <f>SUM(F46+F47+F48)</f>
        <v>21923000</v>
      </c>
      <c r="G49" s="37"/>
      <c r="H49" s="28">
        <f>SUM(H46+H47+H48)</f>
        <v>376192299.8075</v>
      </c>
    </row>
    <row r="50" spans="1:8" ht="16.5" x14ac:dyDescent="0.3">
      <c r="A50" s="47"/>
      <c r="B50" s="48"/>
      <c r="C50" s="48"/>
      <c r="D50" s="48"/>
      <c r="E50" s="54"/>
      <c r="F50" s="48"/>
      <c r="G50" s="48"/>
      <c r="H50" s="49"/>
    </row>
    <row r="51" spans="1:8" ht="15" x14ac:dyDescent="0.25">
      <c r="A51" s="50" t="s">
        <v>67</v>
      </c>
      <c r="B51" s="47"/>
      <c r="C51" s="47"/>
      <c r="D51" s="47"/>
      <c r="E51" s="47"/>
      <c r="F51" s="47"/>
      <c r="G51" s="47"/>
      <c r="H51" s="47"/>
    </row>
    <row r="52" spans="1:8" ht="15" x14ac:dyDescent="0.25">
      <c r="A52" s="47"/>
      <c r="B52" s="47" t="s">
        <v>68</v>
      </c>
      <c r="C52" s="47"/>
      <c r="D52" s="47"/>
      <c r="E52" s="47" t="s">
        <v>69</v>
      </c>
      <c r="F52" s="54"/>
      <c r="G52" s="47"/>
      <c r="H52" s="47"/>
    </row>
    <row r="53" spans="1:8" ht="15" x14ac:dyDescent="0.25">
      <c r="A53" s="47"/>
      <c r="B53" s="47"/>
      <c r="C53" s="47"/>
      <c r="D53" s="47"/>
      <c r="E53" s="47"/>
      <c r="F53" s="54"/>
      <c r="G53" s="47"/>
      <c r="H53" s="47"/>
    </row>
    <row r="54" spans="1:8" ht="15" x14ac:dyDescent="0.25">
      <c r="A54" s="47"/>
      <c r="B54" s="47" t="s">
        <v>70</v>
      </c>
      <c r="C54" s="47"/>
      <c r="D54" s="47"/>
      <c r="E54" s="47" t="s">
        <v>71</v>
      </c>
      <c r="F54" s="54"/>
      <c r="G54" s="47"/>
      <c r="H54" s="47"/>
    </row>
    <row r="55" spans="1:8" ht="15" x14ac:dyDescent="0.25">
      <c r="A55" s="47"/>
      <c r="B55" s="47"/>
      <c r="C55" s="47"/>
      <c r="D55" s="47"/>
      <c r="E55" s="47"/>
      <c r="F55" s="54"/>
      <c r="G55" s="47"/>
      <c r="H55" s="47"/>
    </row>
    <row r="56" spans="1:8" ht="15" x14ac:dyDescent="0.25">
      <c r="A56" s="47"/>
      <c r="B56" s="47" t="s">
        <v>72</v>
      </c>
      <c r="C56" s="47"/>
      <c r="D56" s="47"/>
      <c r="E56" s="47" t="s">
        <v>73</v>
      </c>
      <c r="F56" s="54"/>
      <c r="G56" s="47"/>
      <c r="H56" s="47"/>
    </row>
    <row r="57" spans="1:8" ht="15" x14ac:dyDescent="0.25">
      <c r="A57" s="47"/>
      <c r="B57" s="47"/>
      <c r="C57" s="47"/>
      <c r="D57" s="47"/>
      <c r="E57" s="47"/>
      <c r="F57" s="54"/>
      <c r="G57" s="47"/>
      <c r="H57" s="47"/>
    </row>
    <row r="58" spans="1:8" ht="15" x14ac:dyDescent="0.25">
      <c r="A58" s="50" t="s">
        <v>74</v>
      </c>
      <c r="B58" s="47"/>
      <c r="C58" s="47"/>
      <c r="D58" s="47"/>
      <c r="E58" s="47"/>
      <c r="F58" s="54"/>
      <c r="G58" s="47"/>
      <c r="H58" s="47"/>
    </row>
    <row r="59" spans="1:8" ht="16.5" x14ac:dyDescent="0.3">
      <c r="A59" s="47"/>
      <c r="B59" s="47" t="s">
        <v>75</v>
      </c>
      <c r="C59" s="47"/>
      <c r="D59" s="47"/>
      <c r="E59" s="47" t="s">
        <v>76</v>
      </c>
      <c r="F59" s="54"/>
      <c r="G59" s="53"/>
      <c r="H59" s="51"/>
    </row>
    <row r="60" spans="1:8" ht="16.5" x14ac:dyDescent="0.3">
      <c r="A60" s="50" t="s">
        <v>77</v>
      </c>
      <c r="B60" s="47"/>
      <c r="C60" s="47"/>
      <c r="D60" s="47"/>
      <c r="E60" s="47"/>
      <c r="F60" s="54"/>
      <c r="G60" s="53"/>
      <c r="H60" s="47"/>
    </row>
    <row r="61" spans="1:8" ht="16.5" x14ac:dyDescent="0.3">
      <c r="A61" s="47"/>
      <c r="B61" s="52" t="s">
        <v>78</v>
      </c>
      <c r="C61" s="47"/>
      <c r="D61" s="47"/>
      <c r="E61" s="47" t="s">
        <v>79</v>
      </c>
      <c r="F61" s="54"/>
      <c r="G61" s="53"/>
      <c r="H61" s="51"/>
    </row>
    <row r="62" spans="1:8" ht="16.5" x14ac:dyDescent="0.3">
      <c r="A62" s="47"/>
      <c r="B62" s="47"/>
      <c r="C62" s="47"/>
      <c r="D62" s="47"/>
      <c r="E62" s="47"/>
      <c r="F62" s="54"/>
      <c r="G62" s="53"/>
      <c r="H62" s="47"/>
    </row>
    <row r="63" spans="1:8" ht="16.5" x14ac:dyDescent="0.3">
      <c r="A63" s="47"/>
      <c r="B63" s="47" t="s">
        <v>80</v>
      </c>
      <c r="C63" s="47"/>
      <c r="D63" s="47"/>
      <c r="E63" s="47" t="s">
        <v>81</v>
      </c>
      <c r="F63" s="54"/>
      <c r="G63" s="53"/>
      <c r="H63" s="47"/>
    </row>
    <row r="64" spans="1:8" ht="16.5" x14ac:dyDescent="0.3">
      <c r="A64" s="47"/>
      <c r="B64" s="47"/>
      <c r="C64" s="47"/>
      <c r="D64" s="47"/>
      <c r="E64" s="47"/>
      <c r="F64" s="54"/>
      <c r="G64" s="53"/>
      <c r="H64" s="51"/>
    </row>
    <row r="65" spans="1:8" ht="15" x14ac:dyDescent="0.25">
      <c r="A65" s="47"/>
      <c r="B65" s="47"/>
      <c r="C65" s="47"/>
      <c r="D65" s="47"/>
      <c r="E65" s="47"/>
      <c r="F65" s="47"/>
      <c r="G65" s="47"/>
      <c r="H65" s="47"/>
    </row>
  </sheetData>
  <mergeCells count="11">
    <mergeCell ref="F10:H10"/>
    <mergeCell ref="A12:A13"/>
    <mergeCell ref="B12:B13"/>
    <mergeCell ref="E12:F12"/>
    <mergeCell ref="G12:H12"/>
    <mergeCell ref="B1:H1"/>
    <mergeCell ref="B2:H2"/>
    <mergeCell ref="B3:H3"/>
    <mergeCell ref="A5:H5"/>
    <mergeCell ref="A6:H6"/>
    <mergeCell ref="A8:H8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Altanshagai</dc:creator>
  <cp:lastModifiedBy>Altanshagai</cp:lastModifiedBy>
  <cp:lastPrinted>2024-09-16T06:24:33Z</cp:lastPrinted>
  <dcterms:created xsi:type="dcterms:W3CDTF">2024-09-16T06:13:53Z</dcterms:created>
  <dcterms:modified xsi:type="dcterms:W3CDTF">2024-09-16T06:26:32Z</dcterms:modified>
</cp:coreProperties>
</file>