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US\Desktop\Одноо\D Disk\Odnoo\Ажил\Чулуун дээжийн сан\Гүйцэтгэл\2025\"/>
    </mc:Choice>
  </mc:AlternateContent>
  <xr:revisionPtr revIDLastSave="0" documentId="8_{0C07CEA5-C174-4AD2-9D03-3E4F5C5D386A}" xr6:coauthVersionLast="47" xr6:coauthVersionMax="47" xr10:uidLastSave="{00000000-0000-0000-0000-000000000000}"/>
  <bookViews>
    <workbookView xWindow="2304" yWindow="720" windowWidth="19884" windowHeight="12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H65" i="1" s="1"/>
  <c r="F65" i="1"/>
  <c r="G64" i="1"/>
  <c r="H64" i="1" s="1"/>
  <c r="F64" i="1"/>
  <c r="G63" i="1"/>
  <c r="H63" i="1" s="1"/>
  <c r="F63" i="1"/>
  <c r="G62" i="1"/>
  <c r="H62" i="1" s="1"/>
  <c r="F62" i="1"/>
  <c r="F66" i="1" s="1"/>
  <c r="G61" i="1"/>
  <c r="H61" i="1" s="1"/>
  <c r="F61" i="1"/>
  <c r="G59" i="1"/>
  <c r="H59" i="1" s="1"/>
  <c r="F59" i="1"/>
  <c r="G58" i="1"/>
  <c r="H58" i="1" s="1"/>
  <c r="G57" i="1"/>
  <c r="H57" i="1" s="1"/>
  <c r="F57" i="1"/>
  <c r="F60" i="1" s="1"/>
  <c r="H55" i="1"/>
  <c r="G54" i="1"/>
  <c r="H54" i="1" s="1"/>
  <c r="F54" i="1"/>
  <c r="G53" i="1"/>
  <c r="H53" i="1" s="1"/>
  <c r="F53" i="1"/>
  <c r="F55" i="1" s="1"/>
  <c r="F52" i="1"/>
  <c r="H51" i="1"/>
  <c r="G51" i="1"/>
  <c r="F51" i="1"/>
  <c r="G50" i="1"/>
  <c r="H50" i="1" s="1"/>
  <c r="F50" i="1"/>
  <c r="G49" i="1"/>
  <c r="H49" i="1" s="1"/>
  <c r="H52" i="1" s="1"/>
  <c r="F49" i="1"/>
  <c r="G47" i="1"/>
  <c r="H47" i="1" s="1"/>
  <c r="F47" i="1"/>
  <c r="G46" i="1"/>
  <c r="H46" i="1" s="1"/>
  <c r="F46" i="1"/>
  <c r="G45" i="1"/>
  <c r="H45" i="1" s="1"/>
  <c r="F45" i="1"/>
  <c r="G44" i="1"/>
  <c r="H44" i="1" s="1"/>
  <c r="H48" i="1" s="1"/>
  <c r="F44" i="1"/>
  <c r="F48" i="1" s="1"/>
  <c r="G42" i="1"/>
  <c r="H42" i="1" s="1"/>
  <c r="F42" i="1"/>
  <c r="G41" i="1"/>
  <c r="H41" i="1" s="1"/>
  <c r="F41" i="1"/>
  <c r="G40" i="1"/>
  <c r="H40" i="1" s="1"/>
  <c r="F40" i="1"/>
  <c r="G39" i="1"/>
  <c r="H39" i="1" s="1"/>
  <c r="H43" i="1" s="1"/>
  <c r="F39" i="1"/>
  <c r="F43" i="1" s="1"/>
  <c r="G37" i="1"/>
  <c r="H37" i="1" s="1"/>
  <c r="F37" i="1"/>
  <c r="G36" i="1"/>
  <c r="H36" i="1" s="1"/>
  <c r="F36" i="1"/>
  <c r="G35" i="1"/>
  <c r="H35" i="1" s="1"/>
  <c r="F35" i="1"/>
  <c r="H34" i="1"/>
  <c r="G34" i="1"/>
  <c r="F34" i="1"/>
  <c r="G33" i="1"/>
  <c r="H33" i="1" s="1"/>
  <c r="F33" i="1"/>
  <c r="G32" i="1"/>
  <c r="H32" i="1" s="1"/>
  <c r="F32" i="1"/>
  <c r="G31" i="1"/>
  <c r="H31" i="1" s="1"/>
  <c r="F31" i="1"/>
  <c r="F38" i="1" s="1"/>
  <c r="G29" i="1"/>
  <c r="H29" i="1" s="1"/>
  <c r="F29" i="1"/>
  <c r="G28" i="1"/>
  <c r="H28" i="1" s="1"/>
  <c r="F28" i="1"/>
  <c r="G27" i="1"/>
  <c r="H27" i="1" s="1"/>
  <c r="F27" i="1"/>
  <c r="G26" i="1"/>
  <c r="H26" i="1" s="1"/>
  <c r="F26" i="1"/>
  <c r="G25" i="1"/>
  <c r="H25" i="1" s="1"/>
  <c r="F25" i="1"/>
  <c r="G24" i="1"/>
  <c r="H24" i="1" s="1"/>
  <c r="F24" i="1"/>
  <c r="G23" i="1"/>
  <c r="H23" i="1" s="1"/>
  <c r="F23" i="1"/>
  <c r="G22" i="1"/>
  <c r="H22" i="1" s="1"/>
  <c r="F22" i="1"/>
  <c r="G21" i="1"/>
  <c r="H21" i="1" s="1"/>
  <c r="F21" i="1"/>
  <c r="F20" i="1"/>
  <c r="F30" i="1" s="1"/>
  <c r="G19" i="1"/>
  <c r="H19" i="1" s="1"/>
  <c r="G18" i="1"/>
  <c r="H18" i="1" s="1"/>
  <c r="F18" i="1"/>
  <c r="F19" i="1" s="1"/>
  <c r="G17" i="1"/>
  <c r="H17" i="1" s="1"/>
  <c r="F17" i="1"/>
  <c r="G16" i="1"/>
  <c r="H16" i="1" s="1"/>
  <c r="F16" i="1"/>
  <c r="G14" i="1"/>
  <c r="H14" i="1" s="1"/>
  <c r="F14" i="1"/>
  <c r="F15" i="1" s="1"/>
  <c r="H13" i="1"/>
  <c r="H15" i="1" s="1"/>
  <c r="G13" i="1"/>
  <c r="F13" i="1"/>
  <c r="H38" i="1" l="1"/>
  <c r="F56" i="1"/>
  <c r="F67" i="1"/>
  <c r="F69" i="1" s="1"/>
  <c r="F70" i="1" s="1"/>
  <c r="F71" i="1" s="1"/>
  <c r="H66" i="1"/>
  <c r="H60" i="1"/>
  <c r="H20" i="1"/>
  <c r="H30" i="1" s="1"/>
  <c r="H56" i="1" s="1"/>
  <c r="H67" i="1" l="1"/>
  <c r="H69" i="1" s="1"/>
  <c r="H70" i="1" s="1"/>
  <c r="H71" i="1" s="1"/>
</calcChain>
</file>

<file path=xl/sharedStrings.xml><?xml version="1.0" encoding="utf-8"?>
<sst xmlns="http://schemas.openxmlformats.org/spreadsheetml/2006/main" count="133" uniqueCount="94">
  <si>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</si>
  <si>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</si>
  <si>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</si>
  <si>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"ЧДС-1-2022" ТӨСЛИЙН</t>
  </si>
  <si>
    <t>АЖЛЫН ГҮЙЦЭТГЭЛИЙН АКТ</t>
  </si>
  <si>
    <t>Төсвийн дүн: 990,490,343 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</si>
  <si>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</si>
  <si>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</si>
  <si>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</si>
  <si>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</si>
  <si>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</si>
  <si>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</si>
  <si>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</si>
  <si>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</si>
  <si>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</si>
  <si>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х/ө</t>
  </si>
  <si>
    <t>Чулуун сангийн бүтэц хадгалаттай танилцаж, дүгнэлт хийх, ажлын арга аргачлал боловсруулах</t>
  </si>
  <si>
    <t>Бэлтгэл ажлын дүн (1-2)</t>
  </si>
  <si>
    <t>Чулуун дээж, материалыг ангилан төрөлжүүлэн, хаягжуулан байршуулах, бүртгэх</t>
  </si>
  <si>
    <t>Чулуун дээжийн бүртгэлийн мэдээллийг тайлан материалтай тулгах</t>
  </si>
  <si>
    <t>Шинэ чулуун дээжийн мэдээллийн сангийн бүтэц, зохион байгуулалтыг гаргах, /ҮГА, ГМТ-тэй зөвшилцөх/</t>
  </si>
  <si>
    <t>Ордын чулуун дээжийн мэдээллийн сан үүсгэх</t>
  </si>
  <si>
    <t>Боловсруулалтын ажлын дүн  (  3-6 )</t>
  </si>
  <si>
    <t>Чулуун дээжийн фото зураг авах, бичвэр мэдээлэл оруулах</t>
  </si>
  <si>
    <t>Шлифийн фото зураг авах, бичвэр мэдээлэл оруулах</t>
  </si>
  <si>
    <t>Аншлифийн фото зураг авах, бичвэр мэдээлэл оруулах</t>
  </si>
  <si>
    <t>Чөмгөн дээжийн фото зураг авах, бичвэр мэдээлэл оруулах</t>
  </si>
  <si>
    <t>Лабораторийн шинжилгээний бүртгэл үүсгэх</t>
  </si>
  <si>
    <t>Шинэ чулуун дээжийн мэдээллийн санд мэдээллийг оруулах</t>
  </si>
  <si>
    <t>Чулуун дээжийн баримт материалын болон байршлын зураг гаргах</t>
  </si>
  <si>
    <t>Программ хөгжүүлэлт өргөтгөлийн ажил</t>
  </si>
  <si>
    <t>Мэдээллийн технологийн бүтцийн судалгаа</t>
  </si>
  <si>
    <t>Шинэ чулуун дээжийн санд өгөдлийг оруулах, бүртгэлжүүлэх ажлын дүн (   7-15  )</t>
  </si>
  <si>
    <t>Музейн үзмэрт тавих дээжийг ялгах</t>
  </si>
  <si>
    <t>Танилцуулга бэлтгэх</t>
  </si>
  <si>
    <t>Сонгосон дээжийг засч, зүсч өнгөлөх</t>
  </si>
  <si>
    <t>Гарал үүслийн макет бэлтгэх</t>
  </si>
  <si>
    <t>Фото зургийг хэвлэх, жааз</t>
  </si>
  <si>
    <t>Музейн үзмэрийг баяжуулах аргачлал боловсруулах</t>
  </si>
  <si>
    <t>Музейн үзмэрт зориулан уурхайгаас дээж авчрах, боловсруулах</t>
  </si>
  <si>
    <t>Музейн үзвэр бэлтгэх ажлын дүн (   16-22 )</t>
  </si>
  <si>
    <t>Хээрийн хангамж томилолт</t>
  </si>
  <si>
    <t>Суурин боловсруулалт, төслийн үр дүнгийн тайлан боловсруулалт</t>
  </si>
  <si>
    <t>Палеонтологийн дээж бэлтгэх</t>
  </si>
  <si>
    <t>Онцлог дээжийн баримтжуулалт</t>
  </si>
  <si>
    <t>Бусад ажлын дүн ( 23-26  )</t>
  </si>
  <si>
    <t>Чулуун дээжийн бүртгэлийн заавар боловсруулах</t>
  </si>
  <si>
    <t xml:space="preserve">Чулуун дээж хүлээлгэн өгөх заавар боловсруулах </t>
  </si>
  <si>
    <t>Чулуун дээжийн санд ажиллах заавар</t>
  </si>
  <si>
    <t>Аюулгүй байдлын заавар зэрэг боловсруулах</t>
  </si>
  <si>
    <t>Заавар боловсруулах ажлын дүн (27-30)</t>
  </si>
  <si>
    <t>Байгууламжийн тоног төхөөрөмжийн судалгаа хийх, техникийн үзүүлэлтүүдийг тодорхойлох</t>
  </si>
  <si>
    <t>Чулуун сангийн Музейн бүтэц зохион байгуулалтын төлөвлөлтийг хийх</t>
  </si>
  <si>
    <t>Чулуун сангийн музейн санхүүжилтийн талаар судлах /ҮГА-тай хамтран, олон улсын төсөл, хөтөлбөрийн нэгжтэй уулзах/</t>
  </si>
  <si>
    <t>Чулуун сангийн эрсдэлийг үнэлэх, Музейн бүтэц, тоног төхөөрөмжийг тодорхойлох ажлын дүн (31-33)</t>
  </si>
  <si>
    <t>Хүн тээвэр (Land cruiser-80)</t>
  </si>
  <si>
    <t>т.км</t>
  </si>
  <si>
    <t>Үйлд.тээвэр (Land cruiser-80)</t>
  </si>
  <si>
    <t>Тээврийн дүн (34-35)</t>
  </si>
  <si>
    <t>Өөрийн хүчний дүн</t>
  </si>
  <si>
    <t>Чулуун дээжийн сангийн барилга байгууламжийн эрсдэлийг үнэлэх</t>
  </si>
  <si>
    <t>барилга</t>
  </si>
  <si>
    <t>Автомашины татвар (Суудлын машин)</t>
  </si>
  <si>
    <t>машин</t>
  </si>
  <si>
    <t>Түрээс</t>
  </si>
  <si>
    <t>сар</t>
  </si>
  <si>
    <t>Дүн (36-37)</t>
  </si>
  <si>
    <t>Шлиф бэлтгэх</t>
  </si>
  <si>
    <t>сорьц</t>
  </si>
  <si>
    <t>Шлифийг тодорхойлох</t>
  </si>
  <si>
    <t>Аншлиф бэлтгэх</t>
  </si>
  <si>
    <t>Аншлифийг тодорхойлох</t>
  </si>
  <si>
    <t>Палеонтологийн шинжилгээ</t>
  </si>
  <si>
    <t>Лабораторийн дүн (38-42)</t>
  </si>
  <si>
    <t>Гадны байгууллагын дүн</t>
  </si>
  <si>
    <t>XIII</t>
  </si>
  <si>
    <t>НИЙТ АЖЛЫН ЦЭВЭР ДҮН /IX+XII/</t>
  </si>
  <si>
    <t>XIV</t>
  </si>
  <si>
    <t>НӨАТ-10 %</t>
  </si>
  <si>
    <t>XV</t>
  </si>
  <si>
    <t>НИЙТ АЖЛЫН ДҮН /XIII+XIV/</t>
  </si>
  <si>
    <t>Гүйцэтгэгч:</t>
  </si>
  <si>
    <t>Танилцсан:</t>
  </si>
  <si>
    <t>Хянасан:</t>
  </si>
  <si>
    <t>2025 оны 01 дугаар сарын 01-нээс 01 дугаар сарын 31-ны өдөр хүртэл</t>
  </si>
  <si>
    <t>Магадлашгүй зардал</t>
  </si>
  <si>
    <t>Арвин майнинг ХХК-ийн захирал                                                                                                                                      /Б.Будсүрэн/</t>
  </si>
  <si>
    <t>"ЧДС-1-2022" Төслийн ахлагч                                                                                                                                           /Б.Батзориг/</t>
  </si>
  <si>
    <t>Арвин майнинг ХХК-ийн эдийн засагч, нягтлан бодогч                                                                                                   /Л.Одонтуяа/</t>
  </si>
  <si>
    <t>Үндэсний геологийн албаны гео-мэдээллийн төвийн дарга                                                                                           /Ц.Минжинсор/</t>
  </si>
  <si>
    <t>Үндэсний геологийн албаны Геологийн баримтын төв архивын дарга                                                                         / Г.Болдмаа /</t>
  </si>
  <si>
    <t>Үндэсний геологийн албаны гео-мэдээллийн төвийн мэргэжилтэн                                                                                /Б.Сайнжаргал/</t>
  </si>
  <si>
    <t xml:space="preserve"> Үндэсний геологийн албаны ТЗУХ-ийн төсвийн санхүүжилт , гүйцэтгэл хариуцсан мэргэжилтэн                              /Т.Цэрэндулам/</t>
  </si>
  <si>
    <t>Үндэсний геологийн албаны Геологийн баримтын төв архивын эрдэм шинжилгээний мэргэжилтэн                          /                         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</si>
</sst>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164" fontId="2" fillId="2" borderId="0" xfId="1" applyNumberFormat="1" applyFont="1" applyFill="1" applyAlignment="1">
      <alignment horizontal="right"/>
    </xf>
    <xf numFmtId="0" fontId="3" fillId="2" borderId="0" xfId="0" applyFont="1" applyFill="1"/>
    <xf numFmtId="164" fontId="3" fillId="2" borderId="0" xfId="1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right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1" applyNumberFormat="1" applyFont="1" applyFill="1" applyBorder="1" applyAlignment="1">
      <alignment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164" fontId="3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5" fillId="2" borderId="1" xfId="1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wrapText="1"/>
    </xf>
    <xf numFmtId="164" fontId="2" fillId="2" borderId="0" xfId="0" applyNumberFormat="1" applyFont="1" applyFill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2"/>
  <sheetViews>
    <sheetView tabSelected="1" zoomScale="70" zoomScaleNormal="70" workbookViewId="0">
      <selection sqref="A1:XFD1048576"/>
    </sheetView>
  </sheetViews>
  <sheetFormatPr defaultColWidth="9" defaultRowHeight="15" x14ac:dyDescent="0.25"/>
  <cols>
    <col min="1" max="1" width="5.69921875" style="28" customWidth="1"/>
    <col min="2" max="2" width="79.3984375" style="29" customWidth="1"/>
    <col min="3" max="3" width="13.3984375" style="29" bestFit="1" customWidth="1"/>
    <col min="4" max="4" width="14.5" style="29" bestFit="1" customWidth="1"/>
    <col min="5" max="5" width="6.09765625" style="31" customWidth="1"/>
    <col min="6" max="6" width="20.19921875" style="30" bestFit="1" customWidth="1"/>
    <col min="7" max="7" width="11.09765625" style="29" customWidth="1"/>
    <col min="8" max="8" width="15.19921875" style="30" customWidth="1"/>
    <col min="9" max="16384" width="9" style="29"/>
  </cols>
  <sheetData>
    <row r="1" spans="1:8" s="1" customFormat="1" x14ac:dyDescent="0.25">
      <c r="A1" s="33" t="s">
        <v>0</v>
      </c>
      <c r="B1" s="33"/>
      <c r="C1" s="33"/>
      <c r="D1" s="33"/>
      <c r="E1" s="33"/>
      <c r="F1" s="33"/>
      <c r="G1" s="33"/>
      <c r="H1" s="33"/>
    </row>
    <row r="2" spans="1:8" s="1" customFormat="1" x14ac:dyDescent="0.25">
      <c r="A2" s="33" t="s">
        <v>1</v>
      </c>
      <c r="B2" s="33"/>
      <c r="C2" s="33"/>
      <c r="D2" s="33"/>
      <c r="E2" s="33"/>
      <c r="F2" s="33"/>
      <c r="G2" s="33"/>
      <c r="H2" s="33"/>
    </row>
    <row r="3" spans="1:8" s="1" customFormat="1" x14ac:dyDescent="0.25">
      <c r="A3" s="33" t="s">
        <v>2</v>
      </c>
      <c r="B3" s="33"/>
      <c r="C3" s="33"/>
      <c r="D3" s="33"/>
      <c r="E3" s="33"/>
      <c r="F3" s="33"/>
      <c r="G3" s="33"/>
      <c r="H3" s="33"/>
    </row>
    <row r="4" spans="1:8" s="1" customFormat="1" x14ac:dyDescent="0.25">
      <c r="A4" s="2"/>
      <c r="E4" s="39"/>
      <c r="F4" s="3"/>
      <c r="H4" s="3"/>
    </row>
    <row r="5" spans="1:8" s="1" customFormat="1" ht="15.6" x14ac:dyDescent="0.3">
      <c r="A5" s="2"/>
      <c r="B5" s="38" t="s">
        <v>3</v>
      </c>
      <c r="C5" s="38"/>
      <c r="D5" s="38"/>
      <c r="E5" s="38"/>
      <c r="F5" s="38"/>
      <c r="G5" s="38"/>
      <c r="H5" s="38"/>
    </row>
    <row r="6" spans="1:8" s="1" customFormat="1" ht="15.6" x14ac:dyDescent="0.3">
      <c r="A6" s="2"/>
      <c r="B6" s="38" t="s">
        <v>4</v>
      </c>
      <c r="C6" s="38"/>
      <c r="D6" s="38"/>
      <c r="E6" s="38"/>
      <c r="F6" s="38"/>
      <c r="G6" s="38"/>
      <c r="H6" s="38"/>
    </row>
    <row r="7" spans="1:8" s="1" customFormat="1" ht="15.6" x14ac:dyDescent="0.3">
      <c r="A7" s="2"/>
      <c r="B7" s="6"/>
      <c r="C7" s="6"/>
      <c r="D7" s="6"/>
      <c r="E7" s="39"/>
      <c r="F7" s="5"/>
      <c r="H7" s="3"/>
    </row>
    <row r="8" spans="1:8" s="1" customFormat="1" x14ac:dyDescent="0.25">
      <c r="A8" s="33" t="s">
        <v>84</v>
      </c>
      <c r="B8" s="33"/>
      <c r="C8" s="33"/>
      <c r="D8" s="33"/>
      <c r="E8" s="33"/>
      <c r="F8" s="33"/>
      <c r="G8" s="33"/>
      <c r="H8" s="33"/>
    </row>
    <row r="9" spans="1:8" s="1" customFormat="1" x14ac:dyDescent="0.25">
      <c r="A9" s="33" t="s">
        <v>5</v>
      </c>
      <c r="B9" s="33"/>
      <c r="C9" s="33"/>
      <c r="D9" s="33"/>
      <c r="E9" s="33"/>
      <c r="F9" s="33"/>
      <c r="G9" s="33"/>
      <c r="H9" s="33"/>
    </row>
    <row r="10" spans="1:8" s="1" customFormat="1" x14ac:dyDescent="0.25">
      <c r="A10" s="34" t="s">
        <v>6</v>
      </c>
      <c r="B10" s="34" t="s">
        <v>7</v>
      </c>
      <c r="C10" s="35" t="s">
        <v>8</v>
      </c>
      <c r="D10" s="35" t="s">
        <v>9</v>
      </c>
      <c r="E10" s="37" t="s">
        <v>10</v>
      </c>
      <c r="F10" s="37"/>
      <c r="G10" s="37" t="s">
        <v>11</v>
      </c>
      <c r="H10" s="37"/>
    </row>
    <row r="11" spans="1:8" s="1" customFormat="1" x14ac:dyDescent="0.25">
      <c r="A11" s="34"/>
      <c r="B11" s="34"/>
      <c r="C11" s="36"/>
      <c r="D11" s="36"/>
      <c r="E11" s="8" t="s">
        <v>12</v>
      </c>
      <c r="F11" s="8" t="s">
        <v>13</v>
      </c>
      <c r="G11" s="7" t="s">
        <v>12</v>
      </c>
      <c r="H11" s="8" t="s">
        <v>13</v>
      </c>
    </row>
    <row r="12" spans="1:8" s="1" customFormat="1" x14ac:dyDescent="0.25">
      <c r="A12" s="7">
        <v>0</v>
      </c>
      <c r="B12" s="7">
        <v>1</v>
      </c>
      <c r="C12" s="9">
        <v>2</v>
      </c>
      <c r="D12" s="9">
        <v>3</v>
      </c>
      <c r="E12" s="8">
        <v>4</v>
      </c>
      <c r="F12" s="8">
        <v>5</v>
      </c>
      <c r="G12" s="7">
        <v>6</v>
      </c>
      <c r="H12" s="8">
        <v>7</v>
      </c>
    </row>
    <row r="13" spans="1:8" s="1" customFormat="1" x14ac:dyDescent="0.25">
      <c r="A13" s="10">
        <v>1</v>
      </c>
      <c r="B13" s="11" t="s">
        <v>14</v>
      </c>
      <c r="C13" s="10" t="s">
        <v>15</v>
      </c>
      <c r="D13" s="12">
        <v>55000</v>
      </c>
      <c r="E13" s="40">
        <v>30</v>
      </c>
      <c r="F13" s="13">
        <f>D13*E13</f>
        <v>1650000</v>
      </c>
      <c r="G13" s="12">
        <f>E13</f>
        <v>30</v>
      </c>
      <c r="H13" s="13">
        <f>G13*D13</f>
        <v>1650000</v>
      </c>
    </row>
    <row r="14" spans="1:8" s="1" customFormat="1" ht="30" x14ac:dyDescent="0.25">
      <c r="A14" s="10">
        <v>2</v>
      </c>
      <c r="B14" s="11" t="s">
        <v>16</v>
      </c>
      <c r="C14" s="10" t="s">
        <v>15</v>
      </c>
      <c r="D14" s="12">
        <v>55000</v>
      </c>
      <c r="E14" s="40">
        <v>25</v>
      </c>
      <c r="F14" s="13">
        <f t="shared" ref="F14:H65" si="0">D14*E14</f>
        <v>1375000</v>
      </c>
      <c r="G14" s="12">
        <f t="shared" ref="G14:G65" si="1">E14</f>
        <v>25</v>
      </c>
      <c r="H14" s="13">
        <f>G14*D14</f>
        <v>1375000</v>
      </c>
    </row>
    <row r="15" spans="1:8" s="4" customFormat="1" ht="15.6" x14ac:dyDescent="0.3">
      <c r="A15" s="32" t="s">
        <v>17</v>
      </c>
      <c r="B15" s="32"/>
      <c r="C15" s="14"/>
      <c r="D15" s="14"/>
      <c r="E15" s="40"/>
      <c r="F15" s="16">
        <f>SUM(F13:F14)</f>
        <v>3025000</v>
      </c>
      <c r="G15" s="16"/>
      <c r="H15" s="16">
        <f t="shared" ref="H15" si="2">SUM(H13:H14)</f>
        <v>3025000</v>
      </c>
    </row>
    <row r="16" spans="1:8" s="1" customFormat="1" x14ac:dyDescent="0.25">
      <c r="A16" s="10">
        <v>3</v>
      </c>
      <c r="B16" s="11" t="s">
        <v>18</v>
      </c>
      <c r="C16" s="10" t="s">
        <v>15</v>
      </c>
      <c r="D16" s="12">
        <v>50000</v>
      </c>
      <c r="E16" s="40"/>
      <c r="F16" s="13">
        <f t="shared" si="0"/>
        <v>0</v>
      </c>
      <c r="G16" s="12">
        <f t="shared" si="1"/>
        <v>0</v>
      </c>
      <c r="H16" s="13">
        <f t="shared" ref="H16:H65" si="3">G16*D16</f>
        <v>0</v>
      </c>
    </row>
    <row r="17" spans="1:8" s="1" customFormat="1" x14ac:dyDescent="0.25">
      <c r="A17" s="10">
        <v>4</v>
      </c>
      <c r="B17" s="11" t="s">
        <v>19</v>
      </c>
      <c r="C17" s="10" t="s">
        <v>15</v>
      </c>
      <c r="D17" s="12">
        <v>50000</v>
      </c>
      <c r="E17" s="40"/>
      <c r="F17" s="13">
        <f t="shared" si="0"/>
        <v>0</v>
      </c>
      <c r="G17" s="12">
        <f t="shared" si="1"/>
        <v>0</v>
      </c>
      <c r="H17" s="13">
        <f t="shared" si="3"/>
        <v>0</v>
      </c>
    </row>
    <row r="18" spans="1:8" s="1" customFormat="1" ht="30" x14ac:dyDescent="0.25">
      <c r="A18" s="10">
        <v>5</v>
      </c>
      <c r="B18" s="11" t="s">
        <v>20</v>
      </c>
      <c r="C18" s="10" t="s">
        <v>15</v>
      </c>
      <c r="D18" s="17">
        <v>72000</v>
      </c>
      <c r="E18" s="40"/>
      <c r="F18" s="13">
        <f t="shared" si="0"/>
        <v>0</v>
      </c>
      <c r="G18" s="12">
        <f t="shared" si="1"/>
        <v>0</v>
      </c>
      <c r="H18" s="13">
        <f t="shared" si="3"/>
        <v>0</v>
      </c>
    </row>
    <row r="19" spans="1:8" s="1" customFormat="1" x14ac:dyDescent="0.25">
      <c r="A19" s="10">
        <v>6</v>
      </c>
      <c r="B19" s="11" t="s">
        <v>21</v>
      </c>
      <c r="C19" s="10" t="s">
        <v>15</v>
      </c>
      <c r="D19" s="12">
        <v>72000</v>
      </c>
      <c r="E19" s="40"/>
      <c r="F19" s="13">
        <f>SUM(F16:F18)</f>
        <v>0</v>
      </c>
      <c r="G19" s="12">
        <f t="shared" si="1"/>
        <v>0</v>
      </c>
      <c r="H19" s="13">
        <f t="shared" si="3"/>
        <v>0</v>
      </c>
    </row>
    <row r="20" spans="1:8" s="4" customFormat="1" ht="15.6" x14ac:dyDescent="0.3">
      <c r="A20" s="32" t="s">
        <v>22</v>
      </c>
      <c r="B20" s="32"/>
      <c r="C20" s="14"/>
      <c r="D20" s="14"/>
      <c r="E20" s="40"/>
      <c r="F20" s="16">
        <f t="shared" si="0"/>
        <v>0</v>
      </c>
      <c r="G20" s="16"/>
      <c r="H20" s="16">
        <f t="shared" si="0"/>
        <v>0</v>
      </c>
    </row>
    <row r="21" spans="1:8" s="1" customFormat="1" x14ac:dyDescent="0.25">
      <c r="A21" s="10">
        <v>7</v>
      </c>
      <c r="B21" s="11" t="s">
        <v>23</v>
      </c>
      <c r="C21" s="10" t="s">
        <v>15</v>
      </c>
      <c r="D21" s="12">
        <v>50000</v>
      </c>
      <c r="E21" s="40"/>
      <c r="F21" s="13">
        <f t="shared" si="0"/>
        <v>0</v>
      </c>
      <c r="G21" s="12">
        <f t="shared" si="1"/>
        <v>0</v>
      </c>
      <c r="H21" s="13">
        <f t="shared" si="3"/>
        <v>0</v>
      </c>
    </row>
    <row r="22" spans="1:8" s="1" customFormat="1" x14ac:dyDescent="0.25">
      <c r="A22" s="10">
        <v>8</v>
      </c>
      <c r="B22" s="11" t="s">
        <v>24</v>
      </c>
      <c r="C22" s="10" t="s">
        <v>15</v>
      </c>
      <c r="D22" s="12">
        <v>50000</v>
      </c>
      <c r="E22" s="40"/>
      <c r="F22" s="13">
        <f t="shared" si="0"/>
        <v>0</v>
      </c>
      <c r="G22" s="12">
        <f t="shared" si="1"/>
        <v>0</v>
      </c>
      <c r="H22" s="13">
        <f t="shared" si="3"/>
        <v>0</v>
      </c>
    </row>
    <row r="23" spans="1:8" s="1" customFormat="1" x14ac:dyDescent="0.25">
      <c r="A23" s="10">
        <v>9</v>
      </c>
      <c r="B23" s="11" t="s">
        <v>25</v>
      </c>
      <c r="C23" s="10" t="s">
        <v>15</v>
      </c>
      <c r="D23" s="12">
        <v>50000</v>
      </c>
      <c r="E23" s="40"/>
      <c r="F23" s="13">
        <f t="shared" si="0"/>
        <v>0</v>
      </c>
      <c r="G23" s="12">
        <f t="shared" si="1"/>
        <v>0</v>
      </c>
      <c r="H23" s="13">
        <f t="shared" si="3"/>
        <v>0</v>
      </c>
    </row>
    <row r="24" spans="1:8" s="1" customFormat="1" x14ac:dyDescent="0.25">
      <c r="A24" s="10">
        <v>10</v>
      </c>
      <c r="B24" s="11" t="s">
        <v>26</v>
      </c>
      <c r="C24" s="10" t="s">
        <v>15</v>
      </c>
      <c r="D24" s="12">
        <v>50000</v>
      </c>
      <c r="E24" s="40"/>
      <c r="F24" s="13">
        <f t="shared" si="0"/>
        <v>0</v>
      </c>
      <c r="G24" s="12">
        <f t="shared" si="1"/>
        <v>0</v>
      </c>
      <c r="H24" s="13">
        <f t="shared" si="3"/>
        <v>0</v>
      </c>
    </row>
    <row r="25" spans="1:8" s="1" customFormat="1" x14ac:dyDescent="0.25">
      <c r="A25" s="10">
        <v>11</v>
      </c>
      <c r="B25" s="11" t="s">
        <v>27</v>
      </c>
      <c r="C25" s="10" t="s">
        <v>15</v>
      </c>
      <c r="D25" s="12">
        <v>55000</v>
      </c>
      <c r="E25" s="40"/>
      <c r="F25" s="13">
        <f t="shared" si="0"/>
        <v>0</v>
      </c>
      <c r="G25" s="12">
        <f t="shared" si="1"/>
        <v>0</v>
      </c>
      <c r="H25" s="13">
        <f t="shared" si="3"/>
        <v>0</v>
      </c>
    </row>
    <row r="26" spans="1:8" s="1" customFormat="1" x14ac:dyDescent="0.25">
      <c r="A26" s="10">
        <v>12</v>
      </c>
      <c r="B26" s="11" t="s">
        <v>28</v>
      </c>
      <c r="C26" s="10" t="s">
        <v>15</v>
      </c>
      <c r="D26" s="10">
        <v>55000</v>
      </c>
      <c r="E26" s="40"/>
      <c r="F26" s="13">
        <f t="shared" si="0"/>
        <v>0</v>
      </c>
      <c r="G26" s="12">
        <f t="shared" si="1"/>
        <v>0</v>
      </c>
      <c r="H26" s="13">
        <f t="shared" si="3"/>
        <v>0</v>
      </c>
    </row>
    <row r="27" spans="1:8" s="1" customFormat="1" x14ac:dyDescent="0.25">
      <c r="A27" s="10">
        <v>13</v>
      </c>
      <c r="B27" s="11" t="s">
        <v>29</v>
      </c>
      <c r="C27" s="10" t="s">
        <v>15</v>
      </c>
      <c r="D27" s="12">
        <v>50000</v>
      </c>
      <c r="E27" s="40"/>
      <c r="F27" s="13">
        <f t="shared" si="0"/>
        <v>0</v>
      </c>
      <c r="G27" s="12">
        <f t="shared" si="1"/>
        <v>0</v>
      </c>
      <c r="H27" s="13">
        <f t="shared" si="3"/>
        <v>0</v>
      </c>
    </row>
    <row r="28" spans="1:8" s="1" customFormat="1" x14ac:dyDescent="0.25">
      <c r="A28" s="10">
        <v>14</v>
      </c>
      <c r="B28" s="11" t="s">
        <v>30</v>
      </c>
      <c r="C28" s="10" t="s">
        <v>15</v>
      </c>
      <c r="D28" s="12">
        <v>72000</v>
      </c>
      <c r="E28" s="40">
        <v>7</v>
      </c>
      <c r="F28" s="13">
        <f t="shared" si="0"/>
        <v>504000</v>
      </c>
      <c r="G28" s="12">
        <f t="shared" si="1"/>
        <v>7</v>
      </c>
      <c r="H28" s="13">
        <f t="shared" si="3"/>
        <v>504000</v>
      </c>
    </row>
    <row r="29" spans="1:8" s="1" customFormat="1" x14ac:dyDescent="0.25">
      <c r="A29" s="10">
        <v>15</v>
      </c>
      <c r="B29" s="11" t="s">
        <v>31</v>
      </c>
      <c r="C29" s="10" t="s">
        <v>15</v>
      </c>
      <c r="D29" s="12">
        <v>72000</v>
      </c>
      <c r="E29" s="40">
        <v>7</v>
      </c>
      <c r="F29" s="13">
        <f t="shared" si="0"/>
        <v>504000</v>
      </c>
      <c r="G29" s="12">
        <f t="shared" si="1"/>
        <v>7</v>
      </c>
      <c r="H29" s="13">
        <f t="shared" si="3"/>
        <v>504000</v>
      </c>
    </row>
    <row r="30" spans="1:8" s="4" customFormat="1" ht="15.6" x14ac:dyDescent="0.3">
      <c r="A30" s="32" t="s">
        <v>32</v>
      </c>
      <c r="B30" s="32"/>
      <c r="C30" s="14"/>
      <c r="D30" s="14"/>
      <c r="E30" s="40"/>
      <c r="F30" s="16">
        <f>SUM(F20:F29)</f>
        <v>1008000</v>
      </c>
      <c r="G30" s="16"/>
      <c r="H30" s="16">
        <f t="shared" ref="H30" si="4">SUM(H20:H29)</f>
        <v>1008000</v>
      </c>
    </row>
    <row r="31" spans="1:8" s="1" customFormat="1" x14ac:dyDescent="0.25">
      <c r="A31" s="10">
        <v>16</v>
      </c>
      <c r="B31" s="11" t="s">
        <v>33</v>
      </c>
      <c r="C31" s="10" t="s">
        <v>15</v>
      </c>
      <c r="D31" s="12">
        <v>50000</v>
      </c>
      <c r="E31" s="40"/>
      <c r="F31" s="13">
        <f t="shared" si="0"/>
        <v>0</v>
      </c>
      <c r="G31" s="12">
        <f t="shared" si="1"/>
        <v>0</v>
      </c>
      <c r="H31" s="13">
        <f t="shared" si="3"/>
        <v>0</v>
      </c>
    </row>
    <row r="32" spans="1:8" s="1" customFormat="1" x14ac:dyDescent="0.25">
      <c r="A32" s="10">
        <v>17</v>
      </c>
      <c r="B32" s="11" t="s">
        <v>34</v>
      </c>
      <c r="C32" s="10" t="s">
        <v>15</v>
      </c>
      <c r="D32" s="12">
        <v>50000</v>
      </c>
      <c r="E32" s="40"/>
      <c r="F32" s="13">
        <f t="shared" si="0"/>
        <v>0</v>
      </c>
      <c r="G32" s="12">
        <f t="shared" si="1"/>
        <v>0</v>
      </c>
      <c r="H32" s="13">
        <f t="shared" si="3"/>
        <v>0</v>
      </c>
    </row>
    <row r="33" spans="1:8" s="1" customFormat="1" x14ac:dyDescent="0.25">
      <c r="A33" s="10">
        <v>18</v>
      </c>
      <c r="B33" s="11" t="s">
        <v>35</v>
      </c>
      <c r="C33" s="10" t="s">
        <v>15</v>
      </c>
      <c r="D33" s="12">
        <v>50000</v>
      </c>
      <c r="E33" s="40"/>
      <c r="F33" s="13">
        <f t="shared" si="0"/>
        <v>0</v>
      </c>
      <c r="G33" s="12">
        <f t="shared" si="1"/>
        <v>0</v>
      </c>
      <c r="H33" s="13">
        <f t="shared" si="3"/>
        <v>0</v>
      </c>
    </row>
    <row r="34" spans="1:8" s="1" customFormat="1" x14ac:dyDescent="0.25">
      <c r="A34" s="10">
        <v>19</v>
      </c>
      <c r="B34" s="11" t="s">
        <v>36</v>
      </c>
      <c r="C34" s="10" t="s">
        <v>15</v>
      </c>
      <c r="D34" s="12">
        <v>50000</v>
      </c>
      <c r="E34" s="40">
        <v>37</v>
      </c>
      <c r="F34" s="13">
        <f t="shared" si="0"/>
        <v>1850000</v>
      </c>
      <c r="G34" s="12">
        <f t="shared" si="1"/>
        <v>37</v>
      </c>
      <c r="H34" s="13">
        <f t="shared" si="3"/>
        <v>1850000</v>
      </c>
    </row>
    <row r="35" spans="1:8" s="1" customFormat="1" x14ac:dyDescent="0.25">
      <c r="A35" s="10">
        <v>20</v>
      </c>
      <c r="B35" s="11" t="s">
        <v>37</v>
      </c>
      <c r="C35" s="10" t="s">
        <v>15</v>
      </c>
      <c r="D35" s="12">
        <v>50000</v>
      </c>
      <c r="E35" s="40">
        <v>37</v>
      </c>
      <c r="F35" s="13">
        <f t="shared" si="0"/>
        <v>1850000</v>
      </c>
      <c r="G35" s="12">
        <f t="shared" si="1"/>
        <v>37</v>
      </c>
      <c r="H35" s="13">
        <f t="shared" si="3"/>
        <v>1850000</v>
      </c>
    </row>
    <row r="36" spans="1:8" s="1" customFormat="1" x14ac:dyDescent="0.25">
      <c r="A36" s="10">
        <v>21</v>
      </c>
      <c r="B36" s="11" t="s">
        <v>38</v>
      </c>
      <c r="C36" s="10" t="s">
        <v>15</v>
      </c>
      <c r="D36" s="12">
        <v>50000</v>
      </c>
      <c r="E36" s="40"/>
      <c r="F36" s="13">
        <f t="shared" si="0"/>
        <v>0</v>
      </c>
      <c r="G36" s="12">
        <f t="shared" si="1"/>
        <v>0</v>
      </c>
      <c r="H36" s="13">
        <f t="shared" si="3"/>
        <v>0</v>
      </c>
    </row>
    <row r="37" spans="1:8" s="1" customFormat="1" x14ac:dyDescent="0.25">
      <c r="A37" s="10">
        <v>22</v>
      </c>
      <c r="B37" s="11" t="s">
        <v>39</v>
      </c>
      <c r="C37" s="10" t="s">
        <v>15</v>
      </c>
      <c r="D37" s="12">
        <v>50000</v>
      </c>
      <c r="E37" s="40"/>
      <c r="F37" s="13">
        <f t="shared" si="0"/>
        <v>0</v>
      </c>
      <c r="G37" s="12">
        <f t="shared" si="1"/>
        <v>0</v>
      </c>
      <c r="H37" s="13">
        <f t="shared" si="3"/>
        <v>0</v>
      </c>
    </row>
    <row r="38" spans="1:8" s="4" customFormat="1" ht="15.6" x14ac:dyDescent="0.3">
      <c r="A38" s="32" t="s">
        <v>40</v>
      </c>
      <c r="B38" s="32"/>
      <c r="C38" s="14"/>
      <c r="D38" s="14"/>
      <c r="E38" s="40"/>
      <c r="F38" s="16">
        <f>SUM(F31:F37)</f>
        <v>3700000</v>
      </c>
      <c r="G38" s="16"/>
      <c r="H38" s="16">
        <f t="shared" ref="H38" si="5">SUM(H31:H37)</f>
        <v>3700000</v>
      </c>
    </row>
    <row r="39" spans="1:8" s="1" customFormat="1" x14ac:dyDescent="0.25">
      <c r="A39" s="10">
        <v>23</v>
      </c>
      <c r="B39" s="11" t="s">
        <v>41</v>
      </c>
      <c r="C39" s="10" t="s">
        <v>15</v>
      </c>
      <c r="D39" s="10">
        <v>11000</v>
      </c>
      <c r="E39" s="40"/>
      <c r="F39" s="13">
        <f t="shared" si="0"/>
        <v>0</v>
      </c>
      <c r="G39" s="12">
        <f t="shared" si="1"/>
        <v>0</v>
      </c>
      <c r="H39" s="13">
        <f t="shared" si="3"/>
        <v>0</v>
      </c>
    </row>
    <row r="40" spans="1:8" s="1" customFormat="1" x14ac:dyDescent="0.25">
      <c r="A40" s="10">
        <v>24</v>
      </c>
      <c r="B40" s="11" t="s">
        <v>42</v>
      </c>
      <c r="C40" s="10" t="s">
        <v>15</v>
      </c>
      <c r="D40" s="10">
        <v>55000</v>
      </c>
      <c r="E40" s="40">
        <v>220</v>
      </c>
      <c r="F40" s="13">
        <f t="shared" si="0"/>
        <v>12100000</v>
      </c>
      <c r="G40" s="12">
        <f t="shared" si="1"/>
        <v>220</v>
      </c>
      <c r="H40" s="13">
        <f t="shared" si="3"/>
        <v>12100000</v>
      </c>
    </row>
    <row r="41" spans="1:8" s="1" customFormat="1" x14ac:dyDescent="0.25">
      <c r="A41" s="10">
        <v>25</v>
      </c>
      <c r="B41" s="11" t="s">
        <v>43</v>
      </c>
      <c r="C41" s="10" t="s">
        <v>15</v>
      </c>
      <c r="D41" s="10">
        <v>50000</v>
      </c>
      <c r="E41" s="40"/>
      <c r="F41" s="13">
        <f t="shared" si="0"/>
        <v>0</v>
      </c>
      <c r="G41" s="12">
        <f t="shared" si="1"/>
        <v>0</v>
      </c>
      <c r="H41" s="13">
        <f t="shared" si="3"/>
        <v>0</v>
      </c>
    </row>
    <row r="42" spans="1:8" s="1" customFormat="1" x14ac:dyDescent="0.25">
      <c r="A42" s="10">
        <v>26</v>
      </c>
      <c r="B42" s="11" t="s">
        <v>44</v>
      </c>
      <c r="C42" s="10" t="s">
        <v>15</v>
      </c>
      <c r="D42" s="12">
        <v>50000</v>
      </c>
      <c r="E42" s="40"/>
      <c r="F42" s="13">
        <f t="shared" si="0"/>
        <v>0</v>
      </c>
      <c r="G42" s="12">
        <f t="shared" si="1"/>
        <v>0</v>
      </c>
      <c r="H42" s="13">
        <f t="shared" si="3"/>
        <v>0</v>
      </c>
    </row>
    <row r="43" spans="1:8" s="4" customFormat="1" ht="15.6" x14ac:dyDescent="0.3">
      <c r="A43" s="32" t="s">
        <v>45</v>
      </c>
      <c r="B43" s="32"/>
      <c r="C43" s="18"/>
      <c r="D43" s="18"/>
      <c r="E43" s="40"/>
      <c r="F43" s="16">
        <f>SUM(F39:F42)</f>
        <v>12100000</v>
      </c>
      <c r="G43" s="16"/>
      <c r="H43" s="16">
        <f t="shared" ref="H43" si="6">SUM(H39:H42)</f>
        <v>12100000</v>
      </c>
    </row>
    <row r="44" spans="1:8" s="1" customFormat="1" x14ac:dyDescent="0.25">
      <c r="A44" s="10">
        <v>27</v>
      </c>
      <c r="B44" s="11" t="s">
        <v>46</v>
      </c>
      <c r="C44" s="10" t="s">
        <v>15</v>
      </c>
      <c r="D44" s="12">
        <v>50000</v>
      </c>
      <c r="E44" s="40"/>
      <c r="F44" s="13">
        <f t="shared" si="0"/>
        <v>0</v>
      </c>
      <c r="G44" s="12">
        <f t="shared" si="1"/>
        <v>0</v>
      </c>
      <c r="H44" s="13">
        <f t="shared" si="3"/>
        <v>0</v>
      </c>
    </row>
    <row r="45" spans="1:8" s="1" customFormat="1" x14ac:dyDescent="0.25">
      <c r="A45" s="10">
        <v>28</v>
      </c>
      <c r="B45" s="11" t="s">
        <v>47</v>
      </c>
      <c r="C45" s="10" t="s">
        <v>15</v>
      </c>
      <c r="D45" s="12">
        <v>50000</v>
      </c>
      <c r="E45" s="40"/>
      <c r="F45" s="13">
        <f t="shared" si="0"/>
        <v>0</v>
      </c>
      <c r="G45" s="12">
        <f t="shared" si="1"/>
        <v>0</v>
      </c>
      <c r="H45" s="13">
        <f t="shared" si="3"/>
        <v>0</v>
      </c>
    </row>
    <row r="46" spans="1:8" s="1" customFormat="1" x14ac:dyDescent="0.25">
      <c r="A46" s="10">
        <v>29</v>
      </c>
      <c r="B46" s="11" t="s">
        <v>48</v>
      </c>
      <c r="C46" s="10" t="s">
        <v>15</v>
      </c>
      <c r="D46" s="12">
        <v>50000</v>
      </c>
      <c r="E46" s="40"/>
      <c r="F46" s="13">
        <f t="shared" si="0"/>
        <v>0</v>
      </c>
      <c r="G46" s="12">
        <f t="shared" si="1"/>
        <v>0</v>
      </c>
      <c r="H46" s="13">
        <f t="shared" si="3"/>
        <v>0</v>
      </c>
    </row>
    <row r="47" spans="1:8" s="1" customFormat="1" x14ac:dyDescent="0.25">
      <c r="A47" s="10">
        <v>30</v>
      </c>
      <c r="B47" s="11" t="s">
        <v>49</v>
      </c>
      <c r="C47" s="10" t="s">
        <v>15</v>
      </c>
      <c r="D47" s="12">
        <v>50000</v>
      </c>
      <c r="E47" s="40"/>
      <c r="F47" s="13">
        <f t="shared" si="0"/>
        <v>0</v>
      </c>
      <c r="G47" s="12">
        <f t="shared" si="1"/>
        <v>0</v>
      </c>
      <c r="H47" s="13">
        <f t="shared" si="3"/>
        <v>0</v>
      </c>
    </row>
    <row r="48" spans="1:8" s="4" customFormat="1" ht="15.6" x14ac:dyDescent="0.3">
      <c r="A48" s="32" t="s">
        <v>50</v>
      </c>
      <c r="B48" s="32"/>
      <c r="C48" s="18"/>
      <c r="D48" s="18"/>
      <c r="E48" s="40"/>
      <c r="F48" s="16">
        <f>SUM(F44:F47)</f>
        <v>0</v>
      </c>
      <c r="G48" s="16"/>
      <c r="H48" s="16">
        <f t="shared" ref="H48" si="7">SUM(H44:H47)</f>
        <v>0</v>
      </c>
    </row>
    <row r="49" spans="1:8" s="1" customFormat="1" ht="30" x14ac:dyDescent="0.25">
      <c r="A49" s="10">
        <v>31</v>
      </c>
      <c r="B49" s="11" t="s">
        <v>51</v>
      </c>
      <c r="C49" s="10" t="s">
        <v>15</v>
      </c>
      <c r="D49" s="10">
        <v>50000</v>
      </c>
      <c r="E49" s="40"/>
      <c r="F49" s="13">
        <f t="shared" si="0"/>
        <v>0</v>
      </c>
      <c r="G49" s="12">
        <f t="shared" si="1"/>
        <v>0</v>
      </c>
      <c r="H49" s="13">
        <f t="shared" si="3"/>
        <v>0</v>
      </c>
    </row>
    <row r="50" spans="1:8" s="1" customFormat="1" x14ac:dyDescent="0.25">
      <c r="A50" s="10">
        <v>32</v>
      </c>
      <c r="B50" s="11" t="s">
        <v>52</v>
      </c>
      <c r="C50" s="10" t="s">
        <v>15</v>
      </c>
      <c r="D50" s="10">
        <v>50000</v>
      </c>
      <c r="E50" s="40">
        <v>10</v>
      </c>
      <c r="F50" s="13">
        <f t="shared" si="0"/>
        <v>500000</v>
      </c>
      <c r="G50" s="12">
        <f t="shared" si="1"/>
        <v>10</v>
      </c>
      <c r="H50" s="13">
        <f t="shared" si="3"/>
        <v>500000</v>
      </c>
    </row>
    <row r="51" spans="1:8" s="1" customFormat="1" ht="30" x14ac:dyDescent="0.25">
      <c r="A51" s="10">
        <v>33</v>
      </c>
      <c r="B51" s="11" t="s">
        <v>53</v>
      </c>
      <c r="C51" s="10" t="s">
        <v>15</v>
      </c>
      <c r="D51" s="10">
        <v>50000</v>
      </c>
      <c r="E51" s="40">
        <v>12</v>
      </c>
      <c r="F51" s="13">
        <f t="shared" si="0"/>
        <v>600000</v>
      </c>
      <c r="G51" s="12">
        <f t="shared" si="1"/>
        <v>12</v>
      </c>
      <c r="H51" s="13">
        <f t="shared" si="3"/>
        <v>600000</v>
      </c>
    </row>
    <row r="52" spans="1:8" s="4" customFormat="1" ht="15.6" x14ac:dyDescent="0.3">
      <c r="A52" s="32" t="s">
        <v>54</v>
      </c>
      <c r="B52" s="32"/>
      <c r="C52" s="18"/>
      <c r="D52" s="18"/>
      <c r="E52" s="40"/>
      <c r="F52" s="16">
        <f>SUM(F49:F51)</f>
        <v>1100000</v>
      </c>
      <c r="G52" s="15"/>
      <c r="H52" s="16">
        <f>SUM(H49:H51)</f>
        <v>1100000</v>
      </c>
    </row>
    <row r="53" spans="1:8" s="1" customFormat="1" x14ac:dyDescent="0.25">
      <c r="A53" s="10">
        <v>34</v>
      </c>
      <c r="B53" s="11" t="s">
        <v>55</v>
      </c>
      <c r="C53" s="10" t="s">
        <v>56</v>
      </c>
      <c r="D53" s="10">
        <v>960</v>
      </c>
      <c r="E53" s="40"/>
      <c r="F53" s="13">
        <f t="shared" si="0"/>
        <v>0</v>
      </c>
      <c r="G53" s="12">
        <f>E53</f>
        <v>0</v>
      </c>
      <c r="H53" s="13">
        <f t="shared" si="3"/>
        <v>0</v>
      </c>
    </row>
    <row r="54" spans="1:8" s="1" customFormat="1" x14ac:dyDescent="0.25">
      <c r="A54" s="10">
        <v>35</v>
      </c>
      <c r="B54" s="11" t="s">
        <v>57</v>
      </c>
      <c r="C54" s="10" t="s">
        <v>56</v>
      </c>
      <c r="D54" s="10">
        <v>1150</v>
      </c>
      <c r="E54" s="40"/>
      <c r="F54" s="13">
        <f t="shared" si="0"/>
        <v>0</v>
      </c>
      <c r="G54" s="12">
        <f t="shared" si="1"/>
        <v>0</v>
      </c>
      <c r="H54" s="13">
        <f t="shared" si="3"/>
        <v>0</v>
      </c>
    </row>
    <row r="55" spans="1:8" s="4" customFormat="1" ht="15.6" x14ac:dyDescent="0.3">
      <c r="A55" s="32" t="s">
        <v>58</v>
      </c>
      <c r="B55" s="32"/>
      <c r="C55" s="14"/>
      <c r="D55" s="14"/>
      <c r="E55" s="40"/>
      <c r="F55" s="16">
        <f>SUM(F53:F54)</f>
        <v>0</v>
      </c>
      <c r="G55" s="15"/>
      <c r="H55" s="16">
        <f t="shared" si="3"/>
        <v>0</v>
      </c>
    </row>
    <row r="56" spans="1:8" s="4" customFormat="1" ht="15.6" x14ac:dyDescent="0.3">
      <c r="A56" s="32" t="s">
        <v>59</v>
      </c>
      <c r="B56" s="32"/>
      <c r="C56" s="14"/>
      <c r="D56" s="14"/>
      <c r="E56" s="40"/>
      <c r="F56" s="16">
        <f>F55+F52+F48+F43+F38+F30+F20+F15</f>
        <v>20933000</v>
      </c>
      <c r="G56" s="16"/>
      <c r="H56" s="16">
        <f t="shared" ref="H56:I56" si="8">H55+H52+H48+H43+H38+H30+H20+H15</f>
        <v>20933000</v>
      </c>
    </row>
    <row r="57" spans="1:8" s="1" customFormat="1" x14ac:dyDescent="0.25">
      <c r="A57" s="10">
        <v>36</v>
      </c>
      <c r="B57" s="11" t="s">
        <v>60</v>
      </c>
      <c r="C57" s="19" t="s">
        <v>61</v>
      </c>
      <c r="D57" s="20">
        <v>10000000</v>
      </c>
      <c r="E57" s="40"/>
      <c r="F57" s="13">
        <f t="shared" si="0"/>
        <v>0</v>
      </c>
      <c r="G57" s="12">
        <f t="shared" si="1"/>
        <v>0</v>
      </c>
      <c r="H57" s="13">
        <f t="shared" si="3"/>
        <v>0</v>
      </c>
    </row>
    <row r="58" spans="1:8" s="1" customFormat="1" x14ac:dyDescent="0.25">
      <c r="A58" s="10">
        <v>37</v>
      </c>
      <c r="B58" s="11" t="s">
        <v>62</v>
      </c>
      <c r="C58" s="10" t="s">
        <v>63</v>
      </c>
      <c r="D58" s="12">
        <v>180879</v>
      </c>
      <c r="E58" s="40"/>
      <c r="F58" s="13">
        <v>0</v>
      </c>
      <c r="G58" s="12">
        <f t="shared" si="1"/>
        <v>0</v>
      </c>
      <c r="H58" s="13">
        <f t="shared" si="3"/>
        <v>0</v>
      </c>
    </row>
    <row r="59" spans="1:8" s="1" customFormat="1" x14ac:dyDescent="0.25">
      <c r="A59" s="10">
        <v>38</v>
      </c>
      <c r="B59" s="11" t="s">
        <v>64</v>
      </c>
      <c r="C59" s="10" t="s">
        <v>65</v>
      </c>
      <c r="D59" s="12">
        <v>800000</v>
      </c>
      <c r="E59" s="40">
        <v>1</v>
      </c>
      <c r="F59" s="13">
        <f t="shared" si="0"/>
        <v>800000</v>
      </c>
      <c r="G59" s="12">
        <f t="shared" si="1"/>
        <v>1</v>
      </c>
      <c r="H59" s="13">
        <f t="shared" si="3"/>
        <v>800000</v>
      </c>
    </row>
    <row r="60" spans="1:8" s="4" customFormat="1" ht="15.6" x14ac:dyDescent="0.3">
      <c r="A60" s="32" t="s">
        <v>66</v>
      </c>
      <c r="B60" s="32"/>
      <c r="C60" s="14"/>
      <c r="D60" s="14"/>
      <c r="E60" s="40"/>
      <c r="F60" s="16">
        <f>SUM(F57:F59)</f>
        <v>800000</v>
      </c>
      <c r="G60" s="16"/>
      <c r="H60" s="16">
        <f t="shared" ref="H60:I60" si="9">SUM(H57:H59)</f>
        <v>800000</v>
      </c>
    </row>
    <row r="61" spans="1:8" s="1" customFormat="1" x14ac:dyDescent="0.25">
      <c r="A61" s="10">
        <v>39</v>
      </c>
      <c r="B61" s="11" t="s">
        <v>67</v>
      </c>
      <c r="C61" s="10" t="s">
        <v>68</v>
      </c>
      <c r="D61" s="21">
        <v>12000</v>
      </c>
      <c r="E61" s="40"/>
      <c r="F61" s="13">
        <f t="shared" si="0"/>
        <v>0</v>
      </c>
      <c r="G61" s="12">
        <f t="shared" si="1"/>
        <v>0</v>
      </c>
      <c r="H61" s="13">
        <f t="shared" si="3"/>
        <v>0</v>
      </c>
    </row>
    <row r="62" spans="1:8" s="1" customFormat="1" x14ac:dyDescent="0.25">
      <c r="A62" s="10">
        <v>40</v>
      </c>
      <c r="B62" s="11" t="s">
        <v>69</v>
      </c>
      <c r="C62" s="10" t="s">
        <v>68</v>
      </c>
      <c r="D62" s="21">
        <v>39000</v>
      </c>
      <c r="E62" s="40">
        <v>0</v>
      </c>
      <c r="F62" s="13">
        <f t="shared" si="0"/>
        <v>0</v>
      </c>
      <c r="G62" s="12">
        <f t="shared" si="1"/>
        <v>0</v>
      </c>
      <c r="H62" s="13">
        <f t="shared" si="3"/>
        <v>0</v>
      </c>
    </row>
    <row r="63" spans="1:8" s="1" customFormat="1" x14ac:dyDescent="0.25">
      <c r="A63" s="10">
        <v>41</v>
      </c>
      <c r="B63" s="11" t="s">
        <v>70</v>
      </c>
      <c r="C63" s="10" t="s">
        <v>68</v>
      </c>
      <c r="D63" s="21">
        <v>13000</v>
      </c>
      <c r="E63" s="40">
        <v>0</v>
      </c>
      <c r="F63" s="13">
        <f t="shared" si="0"/>
        <v>0</v>
      </c>
      <c r="G63" s="12">
        <f t="shared" si="1"/>
        <v>0</v>
      </c>
      <c r="H63" s="13">
        <f t="shared" si="3"/>
        <v>0</v>
      </c>
    </row>
    <row r="64" spans="1:8" s="1" customFormat="1" x14ac:dyDescent="0.25">
      <c r="A64" s="10">
        <v>42</v>
      </c>
      <c r="B64" s="11" t="s">
        <v>71</v>
      </c>
      <c r="C64" s="10" t="s">
        <v>68</v>
      </c>
      <c r="D64" s="21">
        <v>39000</v>
      </c>
      <c r="E64" s="40">
        <v>0</v>
      </c>
      <c r="F64" s="13">
        <f t="shared" si="0"/>
        <v>0</v>
      </c>
      <c r="G64" s="12">
        <f t="shared" si="1"/>
        <v>0</v>
      </c>
      <c r="H64" s="13">
        <f t="shared" si="3"/>
        <v>0</v>
      </c>
    </row>
    <row r="65" spans="1:8" s="1" customFormat="1" x14ac:dyDescent="0.25">
      <c r="A65" s="10">
        <v>43</v>
      </c>
      <c r="B65" s="11" t="s">
        <v>72</v>
      </c>
      <c r="C65" s="10" t="s">
        <v>68</v>
      </c>
      <c r="D65" s="10">
        <v>80000</v>
      </c>
      <c r="E65" s="40">
        <v>0</v>
      </c>
      <c r="F65" s="13">
        <f t="shared" si="0"/>
        <v>0</v>
      </c>
      <c r="G65" s="12">
        <f t="shared" si="1"/>
        <v>0</v>
      </c>
      <c r="H65" s="13">
        <f t="shared" si="3"/>
        <v>0</v>
      </c>
    </row>
    <row r="66" spans="1:8" s="4" customFormat="1" ht="15.6" x14ac:dyDescent="0.3">
      <c r="A66" s="32" t="s">
        <v>73</v>
      </c>
      <c r="B66" s="32"/>
      <c r="C66" s="14"/>
      <c r="D66" s="14"/>
      <c r="E66" s="40"/>
      <c r="F66" s="16">
        <f>SUM(F61:F65)</f>
        <v>0</v>
      </c>
      <c r="G66" s="15"/>
      <c r="H66" s="16">
        <f t="shared" ref="H66" si="10">F66</f>
        <v>0</v>
      </c>
    </row>
    <row r="67" spans="1:8" s="4" customFormat="1" ht="15.6" x14ac:dyDescent="0.3">
      <c r="A67" s="32" t="s">
        <v>74</v>
      </c>
      <c r="B67" s="32"/>
      <c r="C67" s="14"/>
      <c r="D67" s="14"/>
      <c r="E67" s="40"/>
      <c r="F67" s="22">
        <f>F66+F60</f>
        <v>800000</v>
      </c>
      <c r="G67" s="22"/>
      <c r="H67" s="22">
        <f t="shared" ref="H67" si="11">H66+H60</f>
        <v>800000</v>
      </c>
    </row>
    <row r="68" spans="1:8" s="4" customFormat="1" ht="15.75" customHeight="1" x14ac:dyDescent="0.3">
      <c r="A68" s="41" t="s">
        <v>85</v>
      </c>
      <c r="B68" s="42"/>
      <c r="C68" s="14"/>
      <c r="D68" s="14"/>
      <c r="E68" s="40"/>
      <c r="F68" s="22">
        <v>0</v>
      </c>
      <c r="G68" s="22"/>
      <c r="H68" s="22">
        <v>0</v>
      </c>
    </row>
    <row r="69" spans="1:8" s="4" customFormat="1" ht="15.6" x14ac:dyDescent="0.3">
      <c r="A69" s="23" t="s">
        <v>75</v>
      </c>
      <c r="B69" s="24" t="s">
        <v>76</v>
      </c>
      <c r="C69" s="23"/>
      <c r="D69" s="25"/>
      <c r="E69" s="8"/>
      <c r="F69" s="26">
        <f>F67+F56</f>
        <v>21733000</v>
      </c>
      <c r="G69" s="22"/>
      <c r="H69" s="26">
        <f t="shared" ref="H69" si="12">H67+H56</f>
        <v>21733000</v>
      </c>
    </row>
    <row r="70" spans="1:8" s="4" customFormat="1" ht="15.6" x14ac:dyDescent="0.3">
      <c r="A70" s="23" t="s">
        <v>77</v>
      </c>
      <c r="B70" s="24" t="s">
        <v>78</v>
      </c>
      <c r="C70" s="23"/>
      <c r="D70" s="25"/>
      <c r="E70" s="8"/>
      <c r="F70" s="26">
        <f>F69*0.1</f>
        <v>2173300</v>
      </c>
      <c r="G70" s="22"/>
      <c r="H70" s="26">
        <f t="shared" ref="H70" si="13">H69*0.1</f>
        <v>2173300</v>
      </c>
    </row>
    <row r="71" spans="1:8" s="4" customFormat="1" ht="15.6" x14ac:dyDescent="0.3">
      <c r="A71" s="23" t="s">
        <v>79</v>
      </c>
      <c r="B71" s="24" t="s">
        <v>80</v>
      </c>
      <c r="C71" s="23"/>
      <c r="D71" s="25"/>
      <c r="E71" s="8"/>
      <c r="F71" s="27">
        <f>F70+F69</f>
        <v>23906300</v>
      </c>
      <c r="G71" s="22"/>
      <c r="H71" s="27">
        <f t="shared" ref="H71" si="14">H70+H69</f>
        <v>23906300</v>
      </c>
    </row>
    <row r="72" spans="1:8" ht="15.6" x14ac:dyDescent="0.3">
      <c r="B72" s="43" t="s">
        <v>81</v>
      </c>
      <c r="C72" s="43"/>
      <c r="D72" s="43"/>
      <c r="E72" s="43"/>
      <c r="F72" s="43"/>
      <c r="G72" s="43"/>
      <c r="H72" s="44"/>
    </row>
    <row r="73" spans="1:8" x14ac:dyDescent="0.25">
      <c r="B73" s="45" t="s">
        <v>86</v>
      </c>
      <c r="C73" s="45"/>
      <c r="D73" s="45"/>
      <c r="E73" s="45"/>
      <c r="F73" s="45"/>
      <c r="G73" s="45"/>
    </row>
    <row r="74" spans="1:8" x14ac:dyDescent="0.25">
      <c r="B74" s="45" t="s">
        <v>87</v>
      </c>
      <c r="C74" s="45"/>
      <c r="D74" s="45"/>
      <c r="E74" s="45"/>
      <c r="F74" s="45"/>
      <c r="G74" s="45"/>
    </row>
    <row r="75" spans="1:8" x14ac:dyDescent="0.25">
      <c r="B75" s="45" t="s">
        <v>88</v>
      </c>
      <c r="C75" s="45"/>
      <c r="D75" s="45"/>
      <c r="E75" s="45"/>
      <c r="F75" s="45"/>
      <c r="G75" s="45"/>
    </row>
    <row r="76" spans="1:8" ht="15.6" x14ac:dyDescent="0.3">
      <c r="B76" s="46" t="s">
        <v>82</v>
      </c>
      <c r="C76" s="46"/>
      <c r="D76" s="46"/>
      <c r="E76" s="46"/>
      <c r="F76" s="46"/>
      <c r="G76" s="46"/>
    </row>
    <row r="77" spans="1:8" x14ac:dyDescent="0.25">
      <c r="B77" s="45" t="s">
        <v>89</v>
      </c>
      <c r="C77" s="45"/>
      <c r="D77" s="45"/>
      <c r="E77" s="45"/>
      <c r="F77" s="45"/>
      <c r="G77" s="45"/>
    </row>
    <row r="78" spans="1:8" x14ac:dyDescent="0.25">
      <c r="B78" s="45" t="s">
        <v>90</v>
      </c>
      <c r="C78" s="45"/>
      <c r="D78" s="45"/>
      <c r="E78" s="45"/>
      <c r="F78" s="45"/>
      <c r="G78" s="45"/>
    </row>
    <row r="79" spans="1:8" ht="15.6" x14ac:dyDescent="0.3">
      <c r="B79" s="46" t="s">
        <v>83</v>
      </c>
      <c r="C79" s="46"/>
      <c r="D79" s="46"/>
      <c r="E79" s="46"/>
      <c r="F79" s="46"/>
      <c r="G79" s="46"/>
    </row>
    <row r="80" spans="1:8" x14ac:dyDescent="0.25">
      <c r="B80" s="45" t="s">
        <v>91</v>
      </c>
      <c r="C80" s="45"/>
      <c r="D80" s="45"/>
      <c r="E80" s="45"/>
      <c r="F80" s="45"/>
      <c r="G80" s="45"/>
    </row>
    <row r="81" spans="2:7" x14ac:dyDescent="0.25">
      <c r="B81" s="45" t="s">
        <v>92</v>
      </c>
      <c r="C81" s="45"/>
      <c r="D81" s="45"/>
      <c r="E81" s="45"/>
      <c r="F81" s="45"/>
      <c r="G81" s="45"/>
    </row>
    <row r="82" spans="2:7" x14ac:dyDescent="0.25">
      <c r="B82" s="45" t="s">
        <v>93</v>
      </c>
      <c r="C82" s="45"/>
      <c r="D82" s="45"/>
      <c r="E82" s="45"/>
      <c r="F82" s="45"/>
      <c r="G82" s="45"/>
    </row>
  </sheetData>
  <mergeCells count="37">
    <mergeCell ref="B79:G79"/>
    <mergeCell ref="B80:G80"/>
    <mergeCell ref="B81:G81"/>
    <mergeCell ref="B82:G82"/>
    <mergeCell ref="A52:B52"/>
    <mergeCell ref="A55:B55"/>
    <mergeCell ref="A56:B56"/>
    <mergeCell ref="A60:B60"/>
    <mergeCell ref="A66:B66"/>
    <mergeCell ref="A9:H9"/>
    <mergeCell ref="B6:H6"/>
    <mergeCell ref="A8:H8"/>
    <mergeCell ref="A10:A11"/>
    <mergeCell ref="B10:B11"/>
    <mergeCell ref="C10:C11"/>
    <mergeCell ref="D10:D11"/>
    <mergeCell ref="E10:F10"/>
    <mergeCell ref="G10:H10"/>
    <mergeCell ref="A1:H1"/>
    <mergeCell ref="A2:H2"/>
    <mergeCell ref="A3:H3"/>
    <mergeCell ref="B5:H5"/>
    <mergeCell ref="A15:B15"/>
    <mergeCell ref="A20:B20"/>
    <mergeCell ref="A30:B30"/>
    <mergeCell ref="A38:B38"/>
    <mergeCell ref="A43:B43"/>
    <mergeCell ref="A48:B48"/>
    <mergeCell ref="A68:B68"/>
    <mergeCell ref="A67:B67"/>
    <mergeCell ref="B72:G72"/>
    <mergeCell ref="B73:G73"/>
    <mergeCell ref="B74:G74"/>
    <mergeCell ref="B75:G75"/>
    <mergeCell ref="B76:G76"/>
    <mergeCell ref="B77:G77"/>
    <mergeCell ref="B78:G7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ASUS</cp:lastModifiedBy>
  <dcterms:created xsi:type="dcterms:W3CDTF">2023-05-10T02:43:04Z</dcterms:created>
  <dcterms:modified xsi:type="dcterms:W3CDTF">2025-01-20T05:21:47Z</dcterms:modified>
</cp:coreProperties>
</file>