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5 он\гүйцэтгэл\"/>
    </mc:Choice>
  </mc:AlternateContent>
  <xr:revisionPtr revIDLastSave="0" documentId="13_ncr:1_{84C10E75-6735-45E5-8B7A-6DCB849B0BB4}" xr6:coauthVersionLast="45" xr6:coauthVersionMax="45" xr10:uidLastSave="{00000000-0000-0000-0000-000000000000}"/>
  <bookViews>
    <workbookView xWindow="-108" yWindow="-108" windowWidth="23256" windowHeight="12456" tabRatio="992" activeTab="1" xr2:uid="{00000000-000D-0000-FFFF-FFFF00000000}"/>
  </bookViews>
  <sheets>
    <sheet name="2025.01" sheetId="59" r:id="rId1"/>
    <sheet name="2025.02" sheetId="60" r:id="rId2"/>
  </sheets>
  <calcPr calcId="191029"/>
</workbook>
</file>

<file path=xl/calcChain.xml><?xml version="1.0" encoding="utf-8"?>
<calcChain xmlns="http://schemas.openxmlformats.org/spreadsheetml/2006/main">
  <c r="H23" i="60" l="1"/>
  <c r="F23" i="60"/>
  <c r="F22" i="60"/>
  <c r="G21" i="60" l="1"/>
  <c r="H20" i="60"/>
  <c r="H21" i="60" s="1"/>
  <c r="F20" i="60"/>
  <c r="F21" i="60" s="1"/>
  <c r="G18" i="60"/>
  <c r="H17" i="60"/>
  <c r="H18" i="60" s="1"/>
  <c r="H19" i="60" s="1"/>
  <c r="H22" i="60" s="1"/>
  <c r="F17" i="60"/>
  <c r="F18" i="60" s="1"/>
  <c r="H24" i="60" l="1"/>
  <c r="F19" i="60"/>
  <c r="I20" i="59"/>
  <c r="I21" i="59" s="1"/>
  <c r="I22" i="59" s="1"/>
  <c r="I19" i="59"/>
  <c r="G18" i="59" l="1"/>
  <c r="G20" i="59"/>
  <c r="H20" i="59" s="1"/>
  <c r="G21" i="59"/>
  <c r="G17" i="59"/>
  <c r="H17" i="59" s="1"/>
  <c r="H18" i="59" s="1"/>
  <c r="H19" i="59" s="1"/>
  <c r="F17" i="59"/>
  <c r="F18" i="59" s="1"/>
  <c r="F19" i="59" s="1"/>
  <c r="F20" i="59"/>
  <c r="F24" i="60" l="1"/>
  <c r="F21" i="59"/>
  <c r="H21" i="59"/>
  <c r="H22" i="59" s="1"/>
  <c r="H24" i="59" s="1"/>
  <c r="F22" i="59" l="1"/>
  <c r="F24" i="59" s="1"/>
  <c r="F25" i="59" s="1"/>
  <c r="F26" i="59" s="1"/>
  <c r="H25" i="59"/>
  <c r="H26" i="59" s="1"/>
</calcChain>
</file>

<file path=xl/sharedStrings.xml><?xml version="1.0" encoding="utf-8"?>
<sst xmlns="http://schemas.openxmlformats.org/spreadsheetml/2006/main" count="101" uniqueCount="52">
  <si>
    <t>Дүн</t>
  </si>
  <si>
    <t>Ажлын нэр, төрөл</t>
  </si>
  <si>
    <t>Тоо</t>
  </si>
  <si>
    <t>НӨАТ-10 %</t>
  </si>
  <si>
    <t>VI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</si>
  <si>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</si>
  <si>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</si>
  <si>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</si>
  <si>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</si>
  <si>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</si>
  <si>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</si>
  <si>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</si>
  <si>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</si>
  <si>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</si>
  <si>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</si>
  <si>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</si>
  <si>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</si>
  <si>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</si>
  <si>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</si>
  <si>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</si>
  <si>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</si>
  <si>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</si>
  <si>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</si>
  <si>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</si>
  <si>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</si>
  <si>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</si>
  <si>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</si>
  <si>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</si>
  <si>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</si>
  <si>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</si>
  <si>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</si>
  <si>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Гүйцэтгэгч:</t>
  </si>
  <si>
    <t>Захирал</t>
  </si>
  <si>
    <t>Д.Отгонбаатар</t>
  </si>
  <si>
    <t>С.Ариунсанаа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</si>
  <si>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</si>
  <si>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</si>
  <si>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</si>
  <si>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</si>
  <si>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</si>
  <si>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</si>
  <si>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</si>
  <si>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</si>
  <si>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</si>
  <si>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Төслийн ахлагч</t>
  </si>
  <si>
    <t>Г.Мөнхзул</t>
  </si>
  <si>
    <t>I</t>
  </si>
  <si>
    <t>II</t>
  </si>
  <si>
    <t>2025 оны 01 дүгээр сарын 1-нээс 01 дүгээр сарын 31-ний өдөр хүртэл</t>
  </si>
  <si>
    <t>2025 оны 02 дугаар сарын 1-нээс 02 дугаар сарын 28-ний өдөр хүртэл</t>
  </si>
  <si>
    <t>/П.Батцацрал/</t>
  </si>
  <si>
    <t>Үндэсний геологийн албаны даргын албан үүргийг түр орлон гүйцэтгэгч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</si>
</sst>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1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3" fontId="7" fillId="0" borderId="3" xfId="0" applyNumberFormat="1" applyFont="1" applyFill="1" applyBorder="1" applyAlignment="1">
      <alignment horizontal="right" vertical="center"/>
    </xf>
    <xf numFmtId="164" fontId="0" fillId="0" borderId="0" xfId="7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164" fontId="0" fillId="0" borderId="0" xfId="7" applyFont="1" applyAlignment="1"/>
    <xf numFmtId="164" fontId="0" fillId="0" borderId="0" xfId="7" applyFont="1" applyAlignment="1">
      <alignment horizontal="left"/>
    </xf>
    <xf numFmtId="43" fontId="0" fillId="0" borderId="0" xfId="0" applyNumberFormat="1" applyFont="1" applyFill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0" fillId="0" borderId="0" xfId="7" applyFont="1" applyAlignment="1">
      <alignment horizontal="right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opLeftCell="A7" workbookViewId="0">
      <selection activeCell="F20" sqref="F20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41" t="s">
        <v>12</v>
      </c>
      <c r="B1" s="41"/>
      <c r="C1" s="41"/>
      <c r="D1" s="41"/>
      <c r="E1" s="41"/>
      <c r="F1" s="41"/>
      <c r="G1" s="41"/>
      <c r="H1" s="41"/>
    </row>
    <row r="2" spans="1:8">
      <c r="A2" s="41" t="s">
        <v>13</v>
      </c>
      <c r="B2" s="41"/>
      <c r="C2" s="41"/>
      <c r="D2" s="41"/>
      <c r="E2" s="41"/>
      <c r="F2" s="41"/>
      <c r="G2" s="41"/>
      <c r="H2" s="41"/>
    </row>
    <row r="3" spans="1:8">
      <c r="A3" s="41" t="s">
        <v>14</v>
      </c>
      <c r="B3" s="41"/>
      <c r="C3" s="41"/>
      <c r="D3" s="41"/>
      <c r="E3" s="41"/>
      <c r="F3" s="41"/>
      <c r="G3" s="41"/>
      <c r="H3" s="41"/>
    </row>
    <row r="6" spans="1:8">
      <c r="B6" s="46" t="s">
        <v>15</v>
      </c>
      <c r="C6" s="46"/>
      <c r="D6" s="46"/>
      <c r="E6" s="46"/>
      <c r="F6" s="46"/>
      <c r="G6" s="46"/>
      <c r="H6" s="46"/>
    </row>
    <row r="7" spans="1:8">
      <c r="B7" s="46" t="s">
        <v>11</v>
      </c>
      <c r="C7" s="46"/>
      <c r="D7" s="46"/>
      <c r="E7" s="46"/>
      <c r="F7" s="46"/>
      <c r="G7" s="46"/>
      <c r="H7" s="46"/>
    </row>
    <row r="8" spans="1:8">
      <c r="B8" s="20"/>
      <c r="C8" s="20"/>
      <c r="D8" s="20"/>
      <c r="F8" s="20" t="s">
        <v>16</v>
      </c>
    </row>
    <row r="9" spans="1:8">
      <c r="B9" s="20"/>
      <c r="C9" s="20"/>
      <c r="D9" s="20"/>
      <c r="E9" s="20"/>
      <c r="F9" s="20"/>
    </row>
    <row r="10" spans="1:8">
      <c r="A10" s="41" t="s">
        <v>48</v>
      </c>
      <c r="B10" s="41"/>
      <c r="C10" s="41"/>
      <c r="D10" s="41"/>
      <c r="E10" s="41"/>
      <c r="F10" s="41"/>
      <c r="G10" s="41"/>
      <c r="H10" s="41"/>
    </row>
    <row r="11" spans="1:8">
      <c r="A11" s="17"/>
      <c r="B11" s="17"/>
      <c r="C11" s="17"/>
      <c r="D11" s="17"/>
      <c r="E11" s="17"/>
      <c r="F11" s="17"/>
      <c r="G11" s="17"/>
      <c r="H11" s="17"/>
    </row>
    <row r="12" spans="1:8">
      <c r="A12" s="41" t="s">
        <v>17</v>
      </c>
      <c r="B12" s="41"/>
      <c r="C12" s="41"/>
      <c r="D12" s="41"/>
      <c r="E12" s="41"/>
      <c r="F12" s="41"/>
      <c r="G12" s="41"/>
      <c r="H12" s="41"/>
    </row>
    <row r="14" spans="1:8">
      <c r="A14" s="42" t="s">
        <v>10</v>
      </c>
      <c r="B14" s="42" t="s">
        <v>1</v>
      </c>
      <c r="C14" s="43" t="s">
        <v>6</v>
      </c>
      <c r="D14" s="43" t="s">
        <v>7</v>
      </c>
      <c r="E14" s="45" t="s">
        <v>8</v>
      </c>
      <c r="F14" s="45"/>
      <c r="G14" s="45" t="s">
        <v>9</v>
      </c>
      <c r="H14" s="45"/>
    </row>
    <row r="15" spans="1:8">
      <c r="A15" s="42"/>
      <c r="B15" s="42"/>
      <c r="C15" s="44"/>
      <c r="D15" s="44"/>
      <c r="E15" s="19" t="s">
        <v>2</v>
      </c>
      <c r="F15" s="19" t="s">
        <v>0</v>
      </c>
      <c r="G15" s="19" t="s">
        <v>2</v>
      </c>
      <c r="H15" s="19" t="s">
        <v>0</v>
      </c>
    </row>
    <row r="16" spans="1:8">
      <c r="A16" s="19">
        <v>0</v>
      </c>
      <c r="B16" s="19">
        <v>1</v>
      </c>
      <c r="C16" s="18">
        <v>2</v>
      </c>
      <c r="D16" s="18">
        <v>3</v>
      </c>
      <c r="E16" s="19">
        <v>4</v>
      </c>
      <c r="F16" s="19">
        <v>5</v>
      </c>
      <c r="G16" s="19">
        <v>6</v>
      </c>
      <c r="H16" s="19">
        <v>7</v>
      </c>
    </row>
    <row r="17" spans="1:10">
      <c r="A17" s="19"/>
      <c r="B17" s="8" t="s">
        <v>23</v>
      </c>
      <c r="C17" s="19" t="s">
        <v>18</v>
      </c>
      <c r="D17" s="21">
        <v>65500</v>
      </c>
      <c r="E17" s="10">
        <v>126</v>
      </c>
      <c r="F17" s="9">
        <f t="shared" ref="F17" si="0">E17*D17</f>
        <v>8253000</v>
      </c>
      <c r="G17" s="10">
        <f>+E17</f>
        <v>126</v>
      </c>
      <c r="H17" s="9">
        <f t="shared" ref="H17" si="1">G17*D17</f>
        <v>8253000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8253000</v>
      </c>
      <c r="G18" s="10">
        <f t="shared" ref="G18:G21" si="2">+E18</f>
        <v>0</v>
      </c>
      <c r="H18" s="13">
        <f>SUM(H17:H17)</f>
        <v>8253000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8253000</v>
      </c>
      <c r="G19" s="13"/>
      <c r="H19" s="13">
        <f t="shared" ref="H19" si="3">+H18</f>
        <v>8253000</v>
      </c>
      <c r="I19" s="26">
        <f>+F19*2%</f>
        <v>165060</v>
      </c>
      <c r="J19" s="27"/>
    </row>
    <row r="20" spans="1:10">
      <c r="A20" s="11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f t="shared" si="2"/>
        <v>1</v>
      </c>
      <c r="H20" s="29">
        <f t="shared" ref="H20" si="5">+G20*D20</f>
        <v>650000</v>
      </c>
      <c r="I20" s="27">
        <f>+F18-I19+F21</f>
        <v>8737940</v>
      </c>
      <c r="J20" s="28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28">
        <f>+I20*0.1</f>
        <v>873794</v>
      </c>
    </row>
    <row r="22" spans="1:10">
      <c r="A22" s="11" t="s">
        <v>20</v>
      </c>
      <c r="B22" s="12" t="s">
        <v>29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I22" s="27">
        <f>+I21+I20</f>
        <v>9611734</v>
      </c>
      <c r="J22" s="28"/>
    </row>
    <row r="23" spans="1:10">
      <c r="A23" s="11"/>
      <c r="B23" s="6" t="s">
        <v>27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21</v>
      </c>
      <c r="B24" s="12" t="s">
        <v>30</v>
      </c>
      <c r="C24" s="11"/>
      <c r="D24" s="13"/>
      <c r="E24" s="14"/>
      <c r="F24" s="13">
        <f>F19+F22</f>
        <v>8903000</v>
      </c>
      <c r="G24" s="13"/>
      <c r="H24" s="13">
        <f>H19+H22</f>
        <v>8903000</v>
      </c>
      <c r="I24" s="27"/>
    </row>
    <row r="25" spans="1:10">
      <c r="A25" s="11" t="s">
        <v>4</v>
      </c>
      <c r="B25" s="12" t="s">
        <v>3</v>
      </c>
      <c r="C25" s="11"/>
      <c r="D25" s="13"/>
      <c r="E25" s="14"/>
      <c r="F25" s="13">
        <f t="shared" ref="F25" si="7">+F23*0.1+F24*0.1</f>
        <v>890300</v>
      </c>
      <c r="G25" s="13"/>
      <c r="H25" s="13">
        <f>+H23*0.1+H24*0.1</f>
        <v>890300</v>
      </c>
      <c r="I25" s="26"/>
    </row>
    <row r="26" spans="1:10">
      <c r="A26" s="11" t="s">
        <v>22</v>
      </c>
      <c r="B26" s="12" t="s">
        <v>5</v>
      </c>
      <c r="C26" s="11"/>
      <c r="D26" s="13"/>
      <c r="E26" s="14"/>
      <c r="F26" s="13">
        <f>SUM(F23:F25)</f>
        <v>9793300</v>
      </c>
      <c r="G26" s="13"/>
      <c r="H26" s="13">
        <f t="shared" ref="H26" si="8">SUM(H23:H25)</f>
        <v>9793300</v>
      </c>
      <c r="I26" s="34"/>
    </row>
    <row r="27" spans="1:10">
      <c r="B27" s="4"/>
    </row>
    <row r="28" spans="1:10">
      <c r="B28" s="4" t="s">
        <v>31</v>
      </c>
      <c r="C28" s="3"/>
      <c r="D28" s="3"/>
      <c r="E28" s="26"/>
      <c r="F28" s="40"/>
      <c r="G28" s="40"/>
    </row>
    <row r="29" spans="1:10">
      <c r="B29" s="24" t="s">
        <v>32</v>
      </c>
      <c r="C29" s="3"/>
      <c r="D29" s="3"/>
      <c r="E29" s="33" t="s">
        <v>33</v>
      </c>
      <c r="F29" s="32"/>
      <c r="G29" s="30"/>
    </row>
    <row r="30" spans="1:10">
      <c r="B30" s="24"/>
      <c r="C30" s="3"/>
      <c r="D30" s="3"/>
      <c r="E30" s="26"/>
      <c r="F30" s="33"/>
      <c r="G30" s="30"/>
    </row>
    <row r="31" spans="1:10">
      <c r="B31" s="24" t="s">
        <v>44</v>
      </c>
      <c r="C31" s="3"/>
      <c r="D31" s="3"/>
      <c r="E31" s="33" t="s">
        <v>45</v>
      </c>
      <c r="F31" s="32"/>
      <c r="G31" s="30"/>
    </row>
    <row r="32" spans="1:10">
      <c r="B32" s="24"/>
      <c r="C32" s="3"/>
      <c r="D32" s="3"/>
      <c r="E32" s="33"/>
      <c r="F32" s="33"/>
      <c r="G32" s="30"/>
    </row>
    <row r="33" spans="2:7">
      <c r="B33" s="25" t="s">
        <v>35</v>
      </c>
      <c r="C33" s="3"/>
      <c r="D33" s="3"/>
      <c r="E33" s="33" t="s">
        <v>34</v>
      </c>
      <c r="F33" s="33"/>
      <c r="G33" s="30"/>
    </row>
    <row r="34" spans="2:7">
      <c r="B34" s="4" t="s">
        <v>36</v>
      </c>
      <c r="C34" s="3"/>
      <c r="D34" s="3"/>
      <c r="E34" s="26"/>
      <c r="F34" s="33"/>
      <c r="G34" s="30"/>
    </row>
    <row r="35" spans="2:7">
      <c r="B35" s="3"/>
      <c r="C35" s="3"/>
      <c r="D35" s="3"/>
      <c r="E35" s="26"/>
      <c r="F35" s="26"/>
      <c r="G35" s="30"/>
    </row>
    <row r="36" spans="2:7">
      <c r="B36" s="3" t="s">
        <v>37</v>
      </c>
      <c r="C36" s="3"/>
      <c r="D36" s="3"/>
      <c r="E36" s="33" t="s">
        <v>38</v>
      </c>
      <c r="F36" s="26"/>
      <c r="G36" s="30"/>
    </row>
    <row r="37" spans="2:7">
      <c r="B37" s="3"/>
      <c r="C37" s="3"/>
      <c r="D37" s="3"/>
      <c r="E37" s="26"/>
      <c r="F37" s="26"/>
      <c r="G37" s="30"/>
    </row>
    <row r="38" spans="2:7">
      <c r="B38" s="4" t="s">
        <v>39</v>
      </c>
      <c r="C38" s="3"/>
      <c r="D38" s="3"/>
      <c r="E38" s="26"/>
      <c r="F38" s="26"/>
      <c r="G38" s="30"/>
    </row>
    <row r="39" spans="2:7">
      <c r="B39" s="3" t="s">
        <v>40</v>
      </c>
      <c r="C39" s="3"/>
      <c r="D39" s="3"/>
      <c r="E39" s="33" t="s">
        <v>42</v>
      </c>
      <c r="F39" s="26"/>
      <c r="G39" s="30"/>
    </row>
    <row r="40" spans="2:7">
      <c r="B40" s="3"/>
      <c r="C40" s="3"/>
      <c r="D40" s="3"/>
      <c r="E40" s="33"/>
      <c r="F40" s="26"/>
      <c r="G40" s="30"/>
    </row>
    <row r="41" spans="2:7">
      <c r="B41" s="3" t="s">
        <v>41</v>
      </c>
      <c r="C41" s="3"/>
      <c r="D41" s="3"/>
      <c r="E41" s="26" t="s">
        <v>43</v>
      </c>
      <c r="F41" s="26"/>
      <c r="G41" s="30"/>
    </row>
    <row r="42" spans="2:7">
      <c r="B42" s="3"/>
      <c r="C42" s="3"/>
      <c r="D42" s="3"/>
      <c r="E42" s="26"/>
      <c r="F42" s="26"/>
      <c r="G42" s="30"/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5709-7536-4B92-8405-870B9B86AFDF}">
  <dimension ref="A1:J40"/>
  <sheetViews>
    <sheetView tabSelected="1" workbookViewId="0">
      <selection activeCell="J25" sqref="J25"/>
    </sheetView>
  </sheetViews>
  <sheetFormatPr defaultColWidth="9" defaultRowHeight="13.8"/>
  <cols>
    <col min="1" max="1" width="5.69921875" style="2" customWidth="1"/>
    <col min="2" max="2" width="39.5" style="7" customWidth="1"/>
    <col min="3" max="3" width="9.09765625" style="7" customWidth="1"/>
    <col min="4" max="4" width="11.59765625" style="7" customWidth="1"/>
    <col min="5" max="5" width="10.3984375" style="7" customWidth="1"/>
    <col min="6" max="6" width="13.8984375" style="7" customWidth="1"/>
    <col min="7" max="7" width="10.699218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53" t="s">
        <v>12</v>
      </c>
      <c r="B1" s="53"/>
      <c r="C1" s="53"/>
      <c r="D1" s="53"/>
      <c r="E1" s="53"/>
      <c r="F1" s="53"/>
      <c r="G1" s="53"/>
      <c r="H1" s="53"/>
    </row>
    <row r="2" spans="1:8">
      <c r="A2" s="53" t="s">
        <v>13</v>
      </c>
      <c r="B2" s="53"/>
      <c r="C2" s="53"/>
      <c r="D2" s="53"/>
      <c r="E2" s="53"/>
      <c r="F2" s="53"/>
      <c r="G2" s="53"/>
      <c r="H2" s="53"/>
    </row>
    <row r="3" spans="1:8">
      <c r="A3" s="53" t="s">
        <v>14</v>
      </c>
      <c r="B3" s="53"/>
      <c r="C3" s="53"/>
      <c r="D3" s="53"/>
      <c r="E3" s="53"/>
      <c r="F3" s="53"/>
      <c r="G3" s="53"/>
      <c r="H3" s="53"/>
    </row>
    <row r="6" spans="1:8">
      <c r="B6" s="46" t="s">
        <v>15</v>
      </c>
      <c r="C6" s="46"/>
      <c r="D6" s="46"/>
      <c r="E6" s="46"/>
      <c r="F6" s="46"/>
      <c r="G6" s="46"/>
      <c r="H6" s="46"/>
    </row>
    <row r="7" spans="1:8">
      <c r="B7" s="46" t="s">
        <v>11</v>
      </c>
      <c r="C7" s="46"/>
      <c r="D7" s="46"/>
      <c r="E7" s="46"/>
      <c r="F7" s="46"/>
      <c r="G7" s="46"/>
      <c r="H7" s="46"/>
    </row>
    <row r="8" spans="1:8">
      <c r="B8" s="36"/>
      <c r="C8" s="36"/>
      <c r="D8" s="36"/>
      <c r="F8" s="36" t="s">
        <v>16</v>
      </c>
    </row>
    <row r="9" spans="1:8">
      <c r="B9" s="36"/>
      <c r="C9" s="36"/>
      <c r="D9" s="36"/>
      <c r="E9" s="36"/>
      <c r="F9" s="36"/>
    </row>
    <row r="10" spans="1:8">
      <c r="A10" s="41" t="s">
        <v>49</v>
      </c>
      <c r="B10" s="41"/>
      <c r="C10" s="41"/>
      <c r="D10" s="41"/>
      <c r="E10" s="41"/>
      <c r="F10" s="41"/>
      <c r="G10" s="41"/>
      <c r="H10" s="41"/>
    </row>
    <row r="11" spans="1:8">
      <c r="A11" s="35"/>
      <c r="B11" s="35"/>
      <c r="C11" s="35"/>
      <c r="D11" s="35"/>
      <c r="E11" s="35"/>
      <c r="F11" s="35"/>
      <c r="G11" s="35"/>
      <c r="H11" s="35"/>
    </row>
    <row r="12" spans="1:8">
      <c r="A12" s="41" t="s">
        <v>17</v>
      </c>
      <c r="B12" s="41"/>
      <c r="C12" s="41"/>
      <c r="D12" s="41"/>
      <c r="E12" s="41"/>
      <c r="F12" s="41"/>
      <c r="G12" s="41"/>
      <c r="H12" s="41"/>
    </row>
    <row r="14" spans="1:8">
      <c r="A14" s="54" t="s">
        <v>10</v>
      </c>
      <c r="B14" s="54" t="s">
        <v>1</v>
      </c>
      <c r="C14" s="55" t="s">
        <v>6</v>
      </c>
      <c r="D14" s="55" t="s">
        <v>7</v>
      </c>
      <c r="E14" s="56" t="s">
        <v>8</v>
      </c>
      <c r="F14" s="56"/>
      <c r="G14" s="56" t="s">
        <v>9</v>
      </c>
      <c r="H14" s="56"/>
    </row>
    <row r="15" spans="1:8">
      <c r="A15" s="54"/>
      <c r="B15" s="54"/>
      <c r="C15" s="57"/>
      <c r="D15" s="57"/>
      <c r="E15" s="58" t="s">
        <v>2</v>
      </c>
      <c r="F15" s="58" t="s">
        <v>0</v>
      </c>
      <c r="G15" s="58" t="s">
        <v>2</v>
      </c>
      <c r="H15" s="58" t="s">
        <v>0</v>
      </c>
    </row>
    <row r="16" spans="1:8">
      <c r="A16" s="38">
        <v>0</v>
      </c>
      <c r="B16" s="38">
        <v>1</v>
      </c>
      <c r="C16" s="39">
        <v>2</v>
      </c>
      <c r="D16" s="39">
        <v>3</v>
      </c>
      <c r="E16" s="38">
        <v>4</v>
      </c>
      <c r="F16" s="38">
        <v>5</v>
      </c>
      <c r="G16" s="38">
        <v>6</v>
      </c>
      <c r="H16" s="38">
        <v>7</v>
      </c>
    </row>
    <row r="17" spans="1:10">
      <c r="A17" s="38"/>
      <c r="B17" s="8" t="s">
        <v>23</v>
      </c>
      <c r="C17" s="38" t="s">
        <v>18</v>
      </c>
      <c r="D17" s="21">
        <v>65500</v>
      </c>
      <c r="E17" s="10">
        <v>140</v>
      </c>
      <c r="F17" s="9">
        <f t="shared" ref="F17" si="0">E17*D17</f>
        <v>9170000</v>
      </c>
      <c r="G17" s="10">
        <v>266</v>
      </c>
      <c r="H17" s="9">
        <f t="shared" ref="H17" si="1">G17*D17</f>
        <v>17423000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9170000</v>
      </c>
      <c r="G18" s="10">
        <f t="shared" ref="G18:G21" si="2">+E18</f>
        <v>0</v>
      </c>
      <c r="H18" s="13">
        <f>SUM(H17:H17)</f>
        <v>17423000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9170000</v>
      </c>
      <c r="G19" s="13"/>
      <c r="H19" s="13">
        <f t="shared" ref="H19" si="3">+H18</f>
        <v>17423000</v>
      </c>
      <c r="J19" s="26"/>
    </row>
    <row r="20" spans="1:10">
      <c r="A20" s="59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v>2</v>
      </c>
      <c r="H20" s="29">
        <f t="shared" ref="H20" si="5">+G20*D20</f>
        <v>1300000</v>
      </c>
      <c r="J20" s="27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J21" s="28"/>
    </row>
    <row r="22" spans="1:10">
      <c r="A22" s="11" t="s">
        <v>21</v>
      </c>
      <c r="B22" s="12" t="s">
        <v>30</v>
      </c>
      <c r="C22" s="11"/>
      <c r="D22" s="13"/>
      <c r="E22" s="14"/>
      <c r="F22" s="13">
        <f>F19+F21</f>
        <v>9820000</v>
      </c>
      <c r="G22" s="13"/>
      <c r="H22" s="13">
        <f>H19+H21</f>
        <v>18723000</v>
      </c>
      <c r="I22" s="27"/>
    </row>
    <row r="23" spans="1:10">
      <c r="A23" s="11" t="s">
        <v>4</v>
      </c>
      <c r="B23" s="12" t="s">
        <v>3</v>
      </c>
      <c r="C23" s="11"/>
      <c r="D23" s="13"/>
      <c r="E23" s="14"/>
      <c r="F23" s="13">
        <f>+F22*0.1</f>
        <v>982000</v>
      </c>
      <c r="G23" s="13"/>
      <c r="H23" s="13">
        <f>H22*0.1</f>
        <v>1872300</v>
      </c>
      <c r="I23" s="26"/>
    </row>
    <row r="24" spans="1:10">
      <c r="A24" s="11" t="s">
        <v>22</v>
      </c>
      <c r="B24" s="12" t="s">
        <v>5</v>
      </c>
      <c r="C24" s="11"/>
      <c r="D24" s="13"/>
      <c r="E24" s="14"/>
      <c r="F24" s="13">
        <f>SUM(F22:F23)</f>
        <v>10802000</v>
      </c>
      <c r="G24" s="13"/>
      <c r="H24" s="13">
        <f>SUM(H22:H23)</f>
        <v>20595300</v>
      </c>
      <c r="I24" s="34"/>
    </row>
    <row r="25" spans="1:10">
      <c r="B25" s="4"/>
    </row>
    <row r="26" spans="1:10">
      <c r="B26" s="48" t="s">
        <v>31</v>
      </c>
      <c r="C26" s="48"/>
      <c r="D26" s="48"/>
      <c r="E26" s="26"/>
      <c r="F26" s="40"/>
      <c r="G26" s="40"/>
    </row>
    <row r="27" spans="1:10">
      <c r="B27" s="35" t="s">
        <v>32</v>
      </c>
      <c r="E27" s="47" t="s">
        <v>33</v>
      </c>
      <c r="G27" s="30"/>
    </row>
    <row r="28" spans="1:10">
      <c r="B28" s="35"/>
      <c r="E28" s="26"/>
      <c r="F28" s="47"/>
      <c r="G28" s="30"/>
    </row>
    <row r="29" spans="1:10">
      <c r="B29" s="35" t="s">
        <v>44</v>
      </c>
      <c r="E29" s="47" t="s">
        <v>45</v>
      </c>
      <c r="G29" s="30"/>
    </row>
    <row r="30" spans="1:10">
      <c r="B30" s="35"/>
      <c r="E30" s="37"/>
      <c r="F30" s="47"/>
      <c r="G30" s="30"/>
    </row>
    <row r="31" spans="1:10" ht="19.8" customHeight="1">
      <c r="B31" s="50" t="s">
        <v>35</v>
      </c>
      <c r="C31" s="51"/>
      <c r="E31" s="47" t="s">
        <v>34</v>
      </c>
      <c r="G31" s="30"/>
    </row>
    <row r="32" spans="1:10">
      <c r="B32" s="49" t="s">
        <v>36</v>
      </c>
      <c r="C32" s="49"/>
      <c r="D32" s="49"/>
      <c r="E32" s="26"/>
      <c r="F32" s="37"/>
      <c r="G32" s="30"/>
    </row>
    <row r="33" spans="2:7">
      <c r="E33" s="26"/>
      <c r="F33" s="26"/>
      <c r="G33" s="30"/>
    </row>
    <row r="34" spans="2:7">
      <c r="B34" s="7" t="s">
        <v>51</v>
      </c>
      <c r="F34" s="60" t="s">
        <v>50</v>
      </c>
      <c r="G34" s="60"/>
    </row>
    <row r="35" spans="2:7">
      <c r="E35" s="26"/>
      <c r="F35" s="26"/>
      <c r="G35" s="30"/>
    </row>
    <row r="36" spans="2:7">
      <c r="B36" s="48" t="s">
        <v>39</v>
      </c>
      <c r="C36" s="48"/>
      <c r="D36" s="48"/>
      <c r="E36" s="26"/>
      <c r="F36" s="26"/>
      <c r="G36" s="30"/>
    </row>
    <row r="37" spans="2:7">
      <c r="B37" s="52" t="s">
        <v>40</v>
      </c>
      <c r="C37" s="52"/>
      <c r="D37" s="52"/>
      <c r="F37" s="60" t="s">
        <v>42</v>
      </c>
      <c r="G37" s="60"/>
    </row>
    <row r="38" spans="2:7">
      <c r="E38" s="37"/>
      <c r="F38" s="26"/>
      <c r="G38" s="30"/>
    </row>
    <row r="39" spans="2:7">
      <c r="B39" s="52" t="s">
        <v>41</v>
      </c>
      <c r="C39" s="52"/>
      <c r="D39" s="52"/>
      <c r="F39" s="60" t="s">
        <v>43</v>
      </c>
      <c r="G39" s="60"/>
    </row>
    <row r="40" spans="2:7">
      <c r="E40" s="26"/>
      <c r="F40" s="26"/>
      <c r="G40" s="30"/>
    </row>
  </sheetData>
  <mergeCells count="22">
    <mergeCell ref="F34:G34"/>
    <mergeCell ref="F37:G37"/>
    <mergeCell ref="F39:G39"/>
    <mergeCell ref="B37:D37"/>
    <mergeCell ref="B39:D39"/>
    <mergeCell ref="B36:D36"/>
    <mergeCell ref="B32:D32"/>
    <mergeCell ref="F26:G26"/>
    <mergeCell ref="A12:H12"/>
    <mergeCell ref="A14:A15"/>
    <mergeCell ref="B14:B15"/>
    <mergeCell ref="C14:C15"/>
    <mergeCell ref="D14:D15"/>
    <mergeCell ref="E14:F14"/>
    <mergeCell ref="G14:H14"/>
    <mergeCell ref="B26:D26"/>
    <mergeCell ref="A10:H10"/>
    <mergeCell ref="A1:H1"/>
    <mergeCell ref="A2:H2"/>
    <mergeCell ref="A3:H3"/>
    <mergeCell ref="B6:H6"/>
    <mergeCell ref="B7:H7"/>
  </mergeCells>
  <pageMargins left="1.299212598425197" right="0.70866141732283472" top="0.55118110236220474" bottom="0.35433070866141736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2025.01</vt:lpstr>
      <vt:lpstr>2025.02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2025-02-19T02:26:59Z</cp:lastPrinted>
  <dcterms:created xsi:type="dcterms:W3CDTF">2014-01-15T06:30:10Z</dcterms:created>
  <dcterms:modified xsi:type="dcterms:W3CDTF">2025-02-19T02:33:31Z</dcterms:modified>
</cp:coreProperties>
</file>