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Басис ХХК\2025 он\гүйцэтгэл\"/>
    </mc:Choice>
  </mc:AlternateContent>
  <xr:revisionPtr revIDLastSave="0" documentId="13_ncr:1_{12EF2EB3-7EFC-4154-9EE0-709DC53700AE}" xr6:coauthVersionLast="45" xr6:coauthVersionMax="45" xr10:uidLastSave="{00000000-0000-0000-0000-000000000000}"/>
  <bookViews>
    <workbookView xWindow="-28920" yWindow="-1515" windowWidth="29040" windowHeight="15720" tabRatio="992" activeTab="3" xr2:uid="{00000000-000D-0000-FFFF-FFFF00000000}"/>
  </bookViews>
  <sheets>
    <sheet name="2025.01" sheetId="59" r:id="rId1"/>
    <sheet name="2025.02" sheetId="60" r:id="rId2"/>
    <sheet name="2025.03" sheetId="61" r:id="rId3"/>
    <sheet name="2025.04" sheetId="62" r:id="rId4"/>
  </sheets>
  <calcPr calcId="191029"/>
</workbook>
</file>

<file path=xl/calcChain.xml><?xml version="1.0" encoding="utf-8"?>
<calcChain xmlns="http://schemas.openxmlformats.org/spreadsheetml/2006/main">
  <c r="I21" i="62" l="1"/>
  <c r="H21" i="62"/>
  <c r="I20" i="62"/>
  <c r="G20" i="62"/>
  <c r="G21" i="62" s="1"/>
  <c r="H18" i="62"/>
  <c r="G18" i="62"/>
  <c r="G19" i="62" s="1"/>
  <c r="G22" i="62" s="1"/>
  <c r="I17" i="62"/>
  <c r="I18" i="62" s="1"/>
  <c r="I19" i="62" s="1"/>
  <c r="G17" i="62"/>
  <c r="I22" i="62" l="1"/>
  <c r="I23" i="62"/>
  <c r="I24" i="62" s="1"/>
  <c r="G23" i="62"/>
  <c r="G24" i="62" s="1"/>
  <c r="H21" i="61"/>
  <c r="I20" i="61"/>
  <c r="I21" i="61" s="1"/>
  <c r="G20" i="61"/>
  <c r="G21" i="61" s="1"/>
  <c r="H18" i="61"/>
  <c r="I17" i="61"/>
  <c r="I18" i="61" s="1"/>
  <c r="I19" i="61" s="1"/>
  <c r="G17" i="61"/>
  <c r="G18" i="61" s="1"/>
  <c r="G19" i="61" s="1"/>
  <c r="G22" i="61" s="1"/>
  <c r="I22" i="61" l="1"/>
  <c r="G23" i="61"/>
  <c r="G24" i="61" s="1"/>
  <c r="I23" i="61"/>
  <c r="I24" i="61" s="1"/>
  <c r="H23" i="60"/>
  <c r="F23" i="60"/>
  <c r="F22" i="60"/>
  <c r="G21" i="60" l="1"/>
  <c r="H20" i="60"/>
  <c r="H21" i="60" s="1"/>
  <c r="F20" i="60"/>
  <c r="F21" i="60" s="1"/>
  <c r="G18" i="60"/>
  <c r="H17" i="60"/>
  <c r="H18" i="60" s="1"/>
  <c r="H19" i="60" s="1"/>
  <c r="H22" i="60" s="1"/>
  <c r="F17" i="60"/>
  <c r="F18" i="60" s="1"/>
  <c r="H24" i="60" l="1"/>
  <c r="F19" i="60"/>
  <c r="I20" i="59"/>
  <c r="I21" i="59" s="1"/>
  <c r="I22" i="59" s="1"/>
  <c r="I19" i="59"/>
  <c r="G18" i="59" l="1"/>
  <c r="G20" i="59"/>
  <c r="H20" i="59" s="1"/>
  <c r="G21" i="59"/>
  <c r="G17" i="59"/>
  <c r="H17" i="59" s="1"/>
  <c r="H18" i="59" s="1"/>
  <c r="H19" i="59" s="1"/>
  <c r="F17" i="59"/>
  <c r="F18" i="59" s="1"/>
  <c r="F19" i="59" s="1"/>
  <c r="F20" i="59"/>
  <c r="F24" i="60" l="1"/>
  <c r="F21" i="59"/>
  <c r="H21" i="59"/>
  <c r="H22" i="59" s="1"/>
  <c r="H24" i="59" s="1"/>
  <c r="F22" i="59" l="1"/>
  <c r="F24" i="59" s="1"/>
  <c r="F25" i="59" s="1"/>
  <c r="F26" i="59" s="1"/>
  <c r="H25" i="59"/>
  <c r="H26" i="59" s="1"/>
</calcChain>
</file>

<file path=xl/sharedStrings.xml><?xml version="1.0" encoding="utf-8"?>
<sst xmlns="http://schemas.openxmlformats.org/spreadsheetml/2006/main" count="199" uniqueCount="58">
  <si>
    <t>Дүн</t>
  </si>
  <si>
    <t>Ажлын нэр, төрөл</t>
  </si>
  <si>
    <t>Тоо</t>
  </si>
  <si>
    <t>НӨАТ-10 %</t>
  </si>
  <si>
    <t>VI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</si>
  <si>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</si>
  <si>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</si>
  <si>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</si>
  <si>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</si>
  <si>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</si>
  <si>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</si>
  <si>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</si>
  <si>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</si>
  <si>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</si>
  <si>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</si>
  <si>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"ҮҮРЭГ НУУР-50 "ТӨСЛИЙН</t>
  </si>
  <si>
    <t>БАСИС ХХК</t>
  </si>
  <si>
    <t>Төсвийн дүн: 1,132,976,436 /төгрөгөөр/</t>
  </si>
  <si>
    <t>х.ө</t>
  </si>
  <si>
    <t>III</t>
  </si>
  <si>
    <t>IV</t>
  </si>
  <si>
    <t>V</t>
  </si>
  <si>
    <t>VII</t>
  </si>
  <si>
    <t>Суурин боловсруулалт</t>
  </si>
  <si>
    <t>Оффис түрээс</t>
  </si>
  <si>
    <t>сар</t>
  </si>
  <si>
    <t>ДҮН</t>
  </si>
  <si>
    <t>магадлашгүй ажил</t>
  </si>
  <si>
    <t xml:space="preserve">ӨӨРИЙН ХҮЧНИЙ АЖЛЫН ДҮН </t>
  </si>
  <si>
    <t>ГАДНЫ БАЙГУУЛЛАГЫН ДҮН</t>
  </si>
  <si>
    <t xml:space="preserve">НИЙТ АЖЛЫН ЦЭВЭР ДҮН </t>
  </si>
  <si>
    <t>Гүйцэтгэгч:</t>
  </si>
  <si>
    <t>Захирал</t>
  </si>
  <si>
    <t>Д.Отгонбаатар</t>
  </si>
  <si>
    <t>С.Ариунсанаа</t>
  </si>
  <si>
    <t>Эдийн засагч</t>
  </si>
  <si>
    <t>Танилцсан:</t>
  </si>
  <si>
    <t>Үндэсний геологийн албаны  дарга</t>
  </si>
  <si>
    <t>/Б.Мөнхтөр/</t>
  </si>
  <si>
    <t>Хянасан:</t>
  </si>
  <si>
    <t>Үндэсний геологийн албаны ГСХ-ийн мэргэжилтэн</t>
  </si>
  <si>
    <t>Үндэсний геологийн албаны УТСГ хариуцсан мэргэжилтэн</t>
  </si>
  <si>
    <t>/Х.Ганхуяг /</t>
  </si>
  <si>
    <t>/Т.Цэрэндулам/</t>
  </si>
  <si>
    <t>Төслийн ахлагч</t>
  </si>
  <si>
    <t>Г.Мөнхзул</t>
  </si>
  <si>
    <t>I</t>
  </si>
  <si>
    <t>II</t>
  </si>
  <si>
    <t>2025 оны 01 дүгээр сарын 1-нээс 01 дүгээр сарын 31-ний өдөр хүртэл</t>
  </si>
  <si>
    <t>2025 оны 02 дугаар сарын 1-нээс 02 дугаар сарын 28-ний өдөр хүртэл</t>
  </si>
  <si>
    <t>6 дугаар хавсралт</t>
  </si>
  <si>
    <t>Үндэсний геологийн албаны ГСХ-ийн дарга</t>
  </si>
  <si>
    <t>АЖЛЫН ГҮЙЦЭТГЭЛ</t>
  </si>
  <si>
    <t>Гэрээний дүн: 1,132,976,436 /төгрөгөөр/</t>
  </si>
  <si>
    <t>2025 оны 03 дугаар сарын 1-нээс 03 дугаар сарын 31-ний өдөр хүртэл</t>
  </si>
  <si>
    <t>/Н.Мөнхбилэг/</t>
  </si>
  <si>
    <t>2025 оны 04 дүгээр сарын 1-нээс 04 дүгээр  сарын 30-ний өдөр хүртэл</t>
  </si>
  <si>
    <t>/                          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</si>
</sst>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_(* #,##0.0_);_(* \(#,##0.0\);_(* &quot;-&quot;??_);_(@_)"/>
    <numFmt numFmtId="167" formatCode="_-* #,##0.0_-;\-* #,##0.0_-;_-* &quot;-&quot;?_-;_-@_-"/>
  </numFmts>
  <fonts count="1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74">
    <xf numFmtId="0" fontId="0" fillId="0" borderId="0" xfId="0"/>
    <xf numFmtId="0" fontId="6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/>
    <xf numFmtId="0" fontId="6" fillId="0" borderId="0" xfId="0" applyFont="1"/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0" fillId="0" borderId="0" xfId="0" applyFont="1"/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6" fontId="7" fillId="0" borderId="3" xfId="7" applyNumberFormat="1" applyFont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166" fontId="11" fillId="0" borderId="3" xfId="7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64" fontId="0" fillId="0" borderId="0" xfId="7" applyFont="1"/>
    <xf numFmtId="43" fontId="0" fillId="0" borderId="0" xfId="0" applyNumberFormat="1" applyFont="1"/>
    <xf numFmtId="3" fontId="0" fillId="0" borderId="0" xfId="0" applyNumberFormat="1" applyFont="1"/>
    <xf numFmtId="3" fontId="7" fillId="0" borderId="3" xfId="0" applyNumberFormat="1" applyFont="1" applyFill="1" applyBorder="1" applyAlignment="1">
      <alignment horizontal="right" vertical="center"/>
    </xf>
    <xf numFmtId="164" fontId="0" fillId="0" borderId="0" xfId="7" applyFont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164" fontId="0" fillId="0" borderId="0" xfId="7" applyFont="1" applyAlignment="1"/>
    <xf numFmtId="164" fontId="0" fillId="0" borderId="0" xfId="7" applyFont="1" applyAlignment="1">
      <alignment horizontal="left"/>
    </xf>
    <xf numFmtId="43" fontId="0" fillId="0" borderId="0" xfId="0" applyNumberFormat="1" applyFont="1" applyFill="1"/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0" fillId="0" borderId="0" xfId="7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4" fontId="0" fillId="0" borderId="0" xfId="7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7" fontId="0" fillId="0" borderId="0" xfId="0" applyNumberFormat="1" applyFont="1"/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164" fontId="0" fillId="0" borderId="0" xfId="7" applyFont="1" applyAlignment="1">
      <alignment horizontal="center"/>
    </xf>
  </cellXfs>
  <cellStyles count="8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3" xr:uid="{00000000-0005-0000-0000-000006000000}"/>
    <cellStyle name="Normal 3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workbookViewId="0">
      <selection activeCell="F20" sqref="F20"/>
    </sheetView>
  </sheetViews>
  <sheetFormatPr defaultColWidth="9" defaultRowHeight="13.8"/>
  <cols>
    <col min="1" max="1" width="5.69921875" style="2" customWidth="1"/>
    <col min="2" max="2" width="41.59765625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58" t="s">
        <v>12</v>
      </c>
      <c r="B1" s="58"/>
      <c r="C1" s="58"/>
      <c r="D1" s="58"/>
      <c r="E1" s="58"/>
      <c r="F1" s="58"/>
      <c r="G1" s="58"/>
      <c r="H1" s="58"/>
    </row>
    <row r="2" spans="1:8">
      <c r="A2" s="58" t="s">
        <v>13</v>
      </c>
      <c r="B2" s="58"/>
      <c r="C2" s="58"/>
      <c r="D2" s="58"/>
      <c r="E2" s="58"/>
      <c r="F2" s="58"/>
      <c r="G2" s="58"/>
      <c r="H2" s="58"/>
    </row>
    <row r="3" spans="1:8">
      <c r="A3" s="58" t="s">
        <v>14</v>
      </c>
      <c r="B3" s="58"/>
      <c r="C3" s="58"/>
      <c r="D3" s="58"/>
      <c r="E3" s="58"/>
      <c r="F3" s="58"/>
      <c r="G3" s="58"/>
      <c r="H3" s="58"/>
    </row>
    <row r="6" spans="1:8">
      <c r="B6" s="59" t="s">
        <v>15</v>
      </c>
      <c r="C6" s="59"/>
      <c r="D6" s="59"/>
      <c r="E6" s="59"/>
      <c r="F6" s="59"/>
      <c r="G6" s="59"/>
      <c r="H6" s="59"/>
    </row>
    <row r="7" spans="1:8">
      <c r="B7" s="59" t="s">
        <v>11</v>
      </c>
      <c r="C7" s="59"/>
      <c r="D7" s="59"/>
      <c r="E7" s="59"/>
      <c r="F7" s="59"/>
      <c r="G7" s="59"/>
      <c r="H7" s="59"/>
    </row>
    <row r="8" spans="1:8">
      <c r="B8" s="20"/>
      <c r="C8" s="20"/>
      <c r="D8" s="20"/>
      <c r="F8" s="20" t="s">
        <v>16</v>
      </c>
    </row>
    <row r="9" spans="1:8">
      <c r="B9" s="20"/>
      <c r="C9" s="20"/>
      <c r="D9" s="20"/>
      <c r="E9" s="20"/>
      <c r="F9" s="20"/>
    </row>
    <row r="10" spans="1:8">
      <c r="A10" s="58" t="s">
        <v>48</v>
      </c>
      <c r="B10" s="58"/>
      <c r="C10" s="58"/>
      <c r="D10" s="58"/>
      <c r="E10" s="58"/>
      <c r="F10" s="58"/>
      <c r="G10" s="58"/>
      <c r="H10" s="58"/>
    </row>
    <row r="11" spans="1:8">
      <c r="A11" s="17"/>
      <c r="B11" s="17"/>
      <c r="C11" s="17"/>
      <c r="D11" s="17"/>
      <c r="E11" s="17"/>
      <c r="F11" s="17"/>
      <c r="G11" s="17"/>
      <c r="H11" s="17"/>
    </row>
    <row r="12" spans="1:8">
      <c r="A12" s="58" t="s">
        <v>17</v>
      </c>
      <c r="B12" s="58"/>
      <c r="C12" s="58"/>
      <c r="D12" s="58"/>
      <c r="E12" s="58"/>
      <c r="F12" s="58"/>
      <c r="G12" s="58"/>
      <c r="H12" s="58"/>
    </row>
    <row r="14" spans="1:8">
      <c r="A14" s="61" t="s">
        <v>10</v>
      </c>
      <c r="B14" s="61" t="s">
        <v>1</v>
      </c>
      <c r="C14" s="62" t="s">
        <v>6</v>
      </c>
      <c r="D14" s="62" t="s">
        <v>7</v>
      </c>
      <c r="E14" s="64" t="s">
        <v>8</v>
      </c>
      <c r="F14" s="64"/>
      <c r="G14" s="64" t="s">
        <v>9</v>
      </c>
      <c r="H14" s="64"/>
    </row>
    <row r="15" spans="1:8">
      <c r="A15" s="61"/>
      <c r="B15" s="61"/>
      <c r="C15" s="63"/>
      <c r="D15" s="63"/>
      <c r="E15" s="19" t="s">
        <v>2</v>
      </c>
      <c r="F15" s="19" t="s">
        <v>0</v>
      </c>
      <c r="G15" s="19" t="s">
        <v>2</v>
      </c>
      <c r="H15" s="19" t="s">
        <v>0</v>
      </c>
    </row>
    <row r="16" spans="1:8">
      <c r="A16" s="19">
        <v>0</v>
      </c>
      <c r="B16" s="19">
        <v>1</v>
      </c>
      <c r="C16" s="18">
        <v>2</v>
      </c>
      <c r="D16" s="18">
        <v>3</v>
      </c>
      <c r="E16" s="19">
        <v>4</v>
      </c>
      <c r="F16" s="19">
        <v>5</v>
      </c>
      <c r="G16" s="19">
        <v>6</v>
      </c>
      <c r="H16" s="19">
        <v>7</v>
      </c>
    </row>
    <row r="17" spans="1:10">
      <c r="A17" s="19"/>
      <c r="B17" s="8" t="s">
        <v>23</v>
      </c>
      <c r="C17" s="19" t="s">
        <v>18</v>
      </c>
      <c r="D17" s="21">
        <v>65500</v>
      </c>
      <c r="E17" s="10">
        <v>126</v>
      </c>
      <c r="F17" s="9">
        <f t="shared" ref="F17" si="0">E17*D17</f>
        <v>8253000</v>
      </c>
      <c r="G17" s="10">
        <f>+E17</f>
        <v>126</v>
      </c>
      <c r="H17" s="9">
        <f t="shared" ref="H17" si="1">G17*D17</f>
        <v>8253000</v>
      </c>
    </row>
    <row r="18" spans="1:10">
      <c r="A18" s="11" t="s">
        <v>46</v>
      </c>
      <c r="B18" s="12" t="s">
        <v>0</v>
      </c>
      <c r="C18" s="1"/>
      <c r="D18" s="22"/>
      <c r="E18" s="14"/>
      <c r="F18" s="13">
        <f>SUM(F17:F17)</f>
        <v>8253000</v>
      </c>
      <c r="G18" s="10">
        <f t="shared" ref="G18:G21" si="2">+E18</f>
        <v>0</v>
      </c>
      <c r="H18" s="13">
        <f>SUM(H17:H17)</f>
        <v>8253000</v>
      </c>
    </row>
    <row r="19" spans="1:10">
      <c r="A19" s="11" t="s">
        <v>47</v>
      </c>
      <c r="B19" s="12" t="s">
        <v>28</v>
      </c>
      <c r="C19" s="11"/>
      <c r="D19" s="22"/>
      <c r="E19" s="14"/>
      <c r="F19" s="13">
        <f>+F18</f>
        <v>8253000</v>
      </c>
      <c r="G19" s="13"/>
      <c r="H19" s="13">
        <f t="shared" ref="H19" si="3">+H18</f>
        <v>8253000</v>
      </c>
      <c r="I19" s="26">
        <f>+F19*2%</f>
        <v>165060</v>
      </c>
      <c r="J19" s="27"/>
    </row>
    <row r="20" spans="1:10">
      <c r="A20" s="11"/>
      <c r="B20" s="15" t="s">
        <v>24</v>
      </c>
      <c r="C20" s="16" t="s">
        <v>25</v>
      </c>
      <c r="D20" s="23">
        <v>650000</v>
      </c>
      <c r="E20" s="31">
        <v>1</v>
      </c>
      <c r="F20" s="29">
        <f t="shared" ref="F20" si="4">+E20*D20</f>
        <v>650000</v>
      </c>
      <c r="G20" s="31">
        <f t="shared" si="2"/>
        <v>1</v>
      </c>
      <c r="H20" s="29">
        <f t="shared" ref="H20" si="5">+G20*D20</f>
        <v>650000</v>
      </c>
      <c r="I20" s="27">
        <f>+F18-I19+F21</f>
        <v>8737940</v>
      </c>
      <c r="J20" s="28"/>
    </row>
    <row r="21" spans="1:10">
      <c r="A21" s="11" t="s">
        <v>19</v>
      </c>
      <c r="B21" s="12" t="s">
        <v>26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650000</v>
      </c>
      <c r="I21" s="28">
        <f>+I20*0.1</f>
        <v>873794</v>
      </c>
    </row>
    <row r="22" spans="1:10">
      <c r="A22" s="11" t="s">
        <v>20</v>
      </c>
      <c r="B22" s="12" t="s">
        <v>29</v>
      </c>
      <c r="C22" s="11"/>
      <c r="D22" s="13"/>
      <c r="E22" s="14"/>
      <c r="F22" s="13">
        <f>+F21</f>
        <v>650000</v>
      </c>
      <c r="G22" s="13"/>
      <c r="H22" s="13">
        <f t="shared" ref="H22" si="6">+H21</f>
        <v>650000</v>
      </c>
      <c r="I22" s="27">
        <f>+I21+I20</f>
        <v>9611734</v>
      </c>
      <c r="J22" s="28"/>
    </row>
    <row r="23" spans="1:10">
      <c r="A23" s="11"/>
      <c r="B23" s="6" t="s">
        <v>27</v>
      </c>
      <c r="C23" s="11"/>
      <c r="D23" s="13"/>
      <c r="E23" s="14"/>
      <c r="F23" s="5">
        <v>0</v>
      </c>
      <c r="G23" s="5"/>
      <c r="H23" s="5">
        <v>0</v>
      </c>
    </row>
    <row r="24" spans="1:10">
      <c r="A24" s="11" t="s">
        <v>21</v>
      </c>
      <c r="B24" s="12" t="s">
        <v>30</v>
      </c>
      <c r="C24" s="11"/>
      <c r="D24" s="13"/>
      <c r="E24" s="14"/>
      <c r="F24" s="13">
        <f>F19+F22</f>
        <v>8903000</v>
      </c>
      <c r="G24" s="13"/>
      <c r="H24" s="13">
        <f>H19+H22</f>
        <v>8903000</v>
      </c>
      <c r="I24" s="27"/>
    </row>
    <row r="25" spans="1:10">
      <c r="A25" s="11" t="s">
        <v>4</v>
      </c>
      <c r="B25" s="12" t="s">
        <v>3</v>
      </c>
      <c r="C25" s="11"/>
      <c r="D25" s="13"/>
      <c r="E25" s="14"/>
      <c r="F25" s="13">
        <f t="shared" ref="F25" si="7">+F23*0.1+F24*0.1</f>
        <v>890300</v>
      </c>
      <c r="G25" s="13"/>
      <c r="H25" s="13">
        <f>+H23*0.1+H24*0.1</f>
        <v>890300</v>
      </c>
      <c r="I25" s="26"/>
    </row>
    <row r="26" spans="1:10">
      <c r="A26" s="11" t="s">
        <v>22</v>
      </c>
      <c r="B26" s="12" t="s">
        <v>5</v>
      </c>
      <c r="C26" s="11"/>
      <c r="D26" s="13"/>
      <c r="E26" s="14"/>
      <c r="F26" s="13">
        <f>SUM(F23:F25)</f>
        <v>9793300</v>
      </c>
      <c r="G26" s="13"/>
      <c r="H26" s="13">
        <f t="shared" ref="H26" si="8">SUM(H23:H25)</f>
        <v>9793300</v>
      </c>
      <c r="I26" s="34"/>
    </row>
    <row r="27" spans="1:10">
      <c r="B27" s="4"/>
    </row>
    <row r="28" spans="1:10">
      <c r="B28" s="4" t="s">
        <v>31</v>
      </c>
      <c r="C28" s="3"/>
      <c r="D28" s="3"/>
      <c r="E28" s="26"/>
      <c r="F28" s="60"/>
      <c r="G28" s="60"/>
    </row>
    <row r="29" spans="1:10">
      <c r="B29" s="24" t="s">
        <v>32</v>
      </c>
      <c r="C29" s="3"/>
      <c r="D29" s="3"/>
      <c r="E29" s="33" t="s">
        <v>33</v>
      </c>
      <c r="F29" s="32"/>
      <c r="G29" s="30"/>
    </row>
    <row r="30" spans="1:10">
      <c r="B30" s="24"/>
      <c r="C30" s="3"/>
      <c r="D30" s="3"/>
      <c r="E30" s="26"/>
      <c r="F30" s="33"/>
      <c r="G30" s="30"/>
    </row>
    <row r="31" spans="1:10">
      <c r="B31" s="24" t="s">
        <v>44</v>
      </c>
      <c r="C31" s="3"/>
      <c r="D31" s="3"/>
      <c r="E31" s="33" t="s">
        <v>45</v>
      </c>
      <c r="F31" s="32"/>
      <c r="G31" s="30"/>
    </row>
    <row r="32" spans="1:10">
      <c r="B32" s="24"/>
      <c r="C32" s="3"/>
      <c r="D32" s="3"/>
      <c r="E32" s="33"/>
      <c r="F32" s="33"/>
      <c r="G32" s="30"/>
    </row>
    <row r="33" spans="2:7">
      <c r="B33" s="25" t="s">
        <v>35</v>
      </c>
      <c r="C33" s="3"/>
      <c r="D33" s="3"/>
      <c r="E33" s="33" t="s">
        <v>34</v>
      </c>
      <c r="F33" s="33"/>
      <c r="G33" s="30"/>
    </row>
    <row r="34" spans="2:7">
      <c r="B34" s="4" t="s">
        <v>36</v>
      </c>
      <c r="C34" s="3"/>
      <c r="D34" s="3"/>
      <c r="E34" s="26"/>
      <c r="F34" s="33"/>
      <c r="G34" s="30"/>
    </row>
    <row r="35" spans="2:7">
      <c r="B35" s="3"/>
      <c r="C35" s="3"/>
      <c r="D35" s="3"/>
      <c r="E35" s="26"/>
      <c r="F35" s="26"/>
      <c r="G35" s="30"/>
    </row>
    <row r="36" spans="2:7">
      <c r="B36" s="3" t="s">
        <v>37</v>
      </c>
      <c r="C36" s="3"/>
      <c r="D36" s="3"/>
      <c r="E36" s="33" t="s">
        <v>38</v>
      </c>
      <c r="F36" s="26"/>
      <c r="G36" s="30"/>
    </row>
    <row r="37" spans="2:7">
      <c r="B37" s="3"/>
      <c r="C37" s="3"/>
      <c r="D37" s="3"/>
      <c r="E37" s="26"/>
      <c r="F37" s="26"/>
      <c r="G37" s="30"/>
    </row>
    <row r="38" spans="2:7">
      <c r="B38" s="4" t="s">
        <v>39</v>
      </c>
      <c r="C38" s="3"/>
      <c r="D38" s="3"/>
      <c r="E38" s="26"/>
      <c r="F38" s="26"/>
      <c r="G38" s="30"/>
    </row>
    <row r="39" spans="2:7">
      <c r="B39" s="3" t="s">
        <v>40</v>
      </c>
      <c r="C39" s="3"/>
      <c r="D39" s="3"/>
      <c r="E39" s="33" t="s">
        <v>42</v>
      </c>
      <c r="F39" s="26"/>
      <c r="G39" s="30"/>
    </row>
    <row r="40" spans="2:7">
      <c r="B40" s="3"/>
      <c r="C40" s="3"/>
      <c r="D40" s="3"/>
      <c r="E40" s="33"/>
      <c r="F40" s="26"/>
      <c r="G40" s="30"/>
    </row>
    <row r="41" spans="2:7">
      <c r="B41" s="3" t="s">
        <v>41</v>
      </c>
      <c r="C41" s="3"/>
      <c r="D41" s="3"/>
      <c r="E41" s="26" t="s">
        <v>43</v>
      </c>
      <c r="F41" s="26"/>
      <c r="G41" s="30"/>
    </row>
    <row r="42" spans="2:7">
      <c r="B42" s="3"/>
      <c r="C42" s="3"/>
      <c r="D42" s="3"/>
      <c r="E42" s="26"/>
      <c r="F42" s="26"/>
      <c r="G42" s="30"/>
    </row>
  </sheetData>
  <mergeCells count="14">
    <mergeCell ref="F28:G28"/>
    <mergeCell ref="A12:H12"/>
    <mergeCell ref="A14:A15"/>
    <mergeCell ref="B14:B15"/>
    <mergeCell ref="C14:C15"/>
    <mergeCell ref="D14:D15"/>
    <mergeCell ref="E14:F14"/>
    <mergeCell ref="G14:H14"/>
    <mergeCell ref="A10:H10"/>
    <mergeCell ref="A1:H1"/>
    <mergeCell ref="A2:H2"/>
    <mergeCell ref="A3:H3"/>
    <mergeCell ref="B6:H6"/>
    <mergeCell ref="B7:H7"/>
  </mergeCells>
  <pageMargins left="1.299212598425197" right="0.51181102362204722" top="0.55118110236220474" bottom="0.35433070866141736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95709-7536-4B92-8405-870B9B86AFDF}">
  <dimension ref="A1:J40"/>
  <sheetViews>
    <sheetView workbookViewId="0">
      <selection sqref="A1:XFD1048576"/>
    </sheetView>
  </sheetViews>
  <sheetFormatPr defaultColWidth="9" defaultRowHeight="13.8"/>
  <cols>
    <col min="1" max="1" width="5.69921875" style="2" customWidth="1"/>
    <col min="2" max="2" width="39.5" style="7" customWidth="1"/>
    <col min="3" max="3" width="9.09765625" style="7" customWidth="1"/>
    <col min="4" max="4" width="11.59765625" style="7" customWidth="1"/>
    <col min="5" max="5" width="10.3984375" style="7" customWidth="1"/>
    <col min="6" max="6" width="13.8984375" style="7" customWidth="1"/>
    <col min="7" max="7" width="10.699218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72" t="s">
        <v>12</v>
      </c>
      <c r="B1" s="72"/>
      <c r="C1" s="72"/>
      <c r="D1" s="72"/>
      <c r="E1" s="72"/>
      <c r="F1" s="72"/>
      <c r="G1" s="72"/>
      <c r="H1" s="72"/>
    </row>
    <row r="2" spans="1:8">
      <c r="A2" s="72" t="s">
        <v>13</v>
      </c>
      <c r="B2" s="72"/>
      <c r="C2" s="72"/>
      <c r="D2" s="72"/>
      <c r="E2" s="72"/>
      <c r="F2" s="72"/>
      <c r="G2" s="72"/>
      <c r="H2" s="72"/>
    </row>
    <row r="3" spans="1:8">
      <c r="A3" s="72" t="s">
        <v>50</v>
      </c>
      <c r="B3" s="72"/>
      <c r="C3" s="72"/>
      <c r="D3" s="72"/>
      <c r="E3" s="72"/>
      <c r="F3" s="72"/>
      <c r="G3" s="72"/>
      <c r="H3" s="72"/>
    </row>
    <row r="6" spans="1:8">
      <c r="B6" s="59" t="s">
        <v>15</v>
      </c>
      <c r="C6" s="59"/>
      <c r="D6" s="59"/>
      <c r="E6" s="59"/>
      <c r="F6" s="59"/>
      <c r="G6" s="59"/>
      <c r="H6" s="59"/>
    </row>
    <row r="7" spans="1:8">
      <c r="B7" s="59" t="s">
        <v>52</v>
      </c>
      <c r="C7" s="59"/>
      <c r="D7" s="59"/>
      <c r="E7" s="59"/>
      <c r="F7" s="59"/>
      <c r="G7" s="59"/>
      <c r="H7" s="59"/>
    </row>
    <row r="8" spans="1:8">
      <c r="B8" s="36"/>
      <c r="C8" s="36"/>
      <c r="D8" s="36"/>
      <c r="F8" s="36" t="s">
        <v>16</v>
      </c>
    </row>
    <row r="9" spans="1:8">
      <c r="B9" s="36"/>
      <c r="C9" s="36"/>
      <c r="D9" s="36"/>
      <c r="E9" s="36"/>
      <c r="F9" s="36"/>
    </row>
    <row r="10" spans="1:8">
      <c r="A10" s="58" t="s">
        <v>49</v>
      </c>
      <c r="B10" s="58"/>
      <c r="C10" s="58"/>
      <c r="D10" s="58"/>
      <c r="E10" s="58"/>
      <c r="F10" s="58"/>
      <c r="G10" s="58"/>
      <c r="H10" s="58"/>
    </row>
    <row r="11" spans="1:8">
      <c r="A11" s="35"/>
      <c r="B11" s="35"/>
      <c r="C11" s="35"/>
      <c r="D11" s="35"/>
      <c r="E11" s="35"/>
      <c r="F11" s="35"/>
      <c r="G11" s="35"/>
      <c r="H11" s="35"/>
    </row>
    <row r="12" spans="1:8">
      <c r="A12" s="58" t="s">
        <v>53</v>
      </c>
      <c r="B12" s="58"/>
      <c r="C12" s="58"/>
      <c r="D12" s="58"/>
      <c r="E12" s="58"/>
      <c r="F12" s="58"/>
      <c r="G12" s="58"/>
      <c r="H12" s="58"/>
    </row>
    <row r="14" spans="1:8" ht="28.2" customHeight="1">
      <c r="A14" s="68" t="s">
        <v>10</v>
      </c>
      <c r="B14" s="68" t="s">
        <v>1</v>
      </c>
      <c r="C14" s="69" t="s">
        <v>6</v>
      </c>
      <c r="D14" s="69" t="s">
        <v>7</v>
      </c>
      <c r="E14" s="71" t="s">
        <v>8</v>
      </c>
      <c r="F14" s="71"/>
      <c r="G14" s="71" t="s">
        <v>9</v>
      </c>
      <c r="H14" s="71"/>
    </row>
    <row r="15" spans="1:8">
      <c r="A15" s="68"/>
      <c r="B15" s="68"/>
      <c r="C15" s="70"/>
      <c r="D15" s="70"/>
      <c r="E15" s="43" t="s">
        <v>2</v>
      </c>
      <c r="F15" s="43" t="s">
        <v>0</v>
      </c>
      <c r="G15" s="43" t="s">
        <v>2</v>
      </c>
      <c r="H15" s="43" t="s">
        <v>0</v>
      </c>
    </row>
    <row r="16" spans="1:8">
      <c r="A16" s="38">
        <v>0</v>
      </c>
      <c r="B16" s="38">
        <v>1</v>
      </c>
      <c r="C16" s="39">
        <v>2</v>
      </c>
      <c r="D16" s="39">
        <v>3</v>
      </c>
      <c r="E16" s="38">
        <v>4</v>
      </c>
      <c r="F16" s="38">
        <v>5</v>
      </c>
      <c r="G16" s="38">
        <v>6</v>
      </c>
      <c r="H16" s="38">
        <v>7</v>
      </c>
    </row>
    <row r="17" spans="1:10">
      <c r="A17" s="38"/>
      <c r="B17" s="8" t="s">
        <v>23</v>
      </c>
      <c r="C17" s="38" t="s">
        <v>18</v>
      </c>
      <c r="D17" s="21">
        <v>65500</v>
      </c>
      <c r="E17" s="10">
        <v>140</v>
      </c>
      <c r="F17" s="9">
        <f t="shared" ref="F17" si="0">E17*D17</f>
        <v>9170000</v>
      </c>
      <c r="G17" s="10">
        <v>266</v>
      </c>
      <c r="H17" s="9">
        <f t="shared" ref="H17" si="1">G17*D17</f>
        <v>17423000</v>
      </c>
    </row>
    <row r="18" spans="1:10">
      <c r="A18" s="11" t="s">
        <v>46</v>
      </c>
      <c r="B18" s="12" t="s">
        <v>0</v>
      </c>
      <c r="C18" s="1"/>
      <c r="D18" s="22"/>
      <c r="E18" s="14"/>
      <c r="F18" s="13">
        <f>SUM(F17:F17)</f>
        <v>9170000</v>
      </c>
      <c r="G18" s="10">
        <f t="shared" ref="G18:G21" si="2">+E18</f>
        <v>0</v>
      </c>
      <c r="H18" s="13">
        <f>SUM(H17:H17)</f>
        <v>17423000</v>
      </c>
    </row>
    <row r="19" spans="1:10">
      <c r="A19" s="11" t="s">
        <v>47</v>
      </c>
      <c r="B19" s="12" t="s">
        <v>28</v>
      </c>
      <c r="C19" s="11"/>
      <c r="D19" s="22"/>
      <c r="E19" s="14"/>
      <c r="F19" s="13">
        <f>+F18</f>
        <v>9170000</v>
      </c>
      <c r="G19" s="13"/>
      <c r="H19" s="13">
        <f t="shared" ref="H19" si="3">+H18</f>
        <v>17423000</v>
      </c>
      <c r="J19" s="26"/>
    </row>
    <row r="20" spans="1:10">
      <c r="A20" s="44"/>
      <c r="B20" s="15" t="s">
        <v>24</v>
      </c>
      <c r="C20" s="16" t="s">
        <v>25</v>
      </c>
      <c r="D20" s="23">
        <v>650000</v>
      </c>
      <c r="E20" s="31">
        <v>1</v>
      </c>
      <c r="F20" s="29">
        <f t="shared" ref="F20" si="4">+E20*D20</f>
        <v>650000</v>
      </c>
      <c r="G20" s="31">
        <v>2</v>
      </c>
      <c r="H20" s="29">
        <f t="shared" ref="H20" si="5">+G20*D20</f>
        <v>1300000</v>
      </c>
      <c r="J20" s="27"/>
    </row>
    <row r="21" spans="1:10">
      <c r="A21" s="11" t="s">
        <v>19</v>
      </c>
      <c r="B21" s="12" t="s">
        <v>26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1300000</v>
      </c>
      <c r="J21" s="28"/>
    </row>
    <row r="22" spans="1:10">
      <c r="A22" s="11" t="s">
        <v>21</v>
      </c>
      <c r="B22" s="12" t="s">
        <v>30</v>
      </c>
      <c r="C22" s="11"/>
      <c r="D22" s="13"/>
      <c r="E22" s="14"/>
      <c r="F22" s="13">
        <f>F19+F21</f>
        <v>9820000</v>
      </c>
      <c r="G22" s="13"/>
      <c r="H22" s="13">
        <f>H19+H21</f>
        <v>18723000</v>
      </c>
      <c r="I22" s="27"/>
    </row>
    <row r="23" spans="1:10">
      <c r="A23" s="11" t="s">
        <v>4</v>
      </c>
      <c r="B23" s="12" t="s">
        <v>3</v>
      </c>
      <c r="C23" s="11"/>
      <c r="D23" s="13"/>
      <c r="E23" s="14"/>
      <c r="F23" s="13">
        <f>+F22*0.1</f>
        <v>982000</v>
      </c>
      <c r="G23" s="13"/>
      <c r="H23" s="13">
        <f>H22*0.1</f>
        <v>1872300</v>
      </c>
      <c r="I23" s="26"/>
    </row>
    <row r="24" spans="1:10">
      <c r="A24" s="11" t="s">
        <v>22</v>
      </c>
      <c r="B24" s="12" t="s">
        <v>5</v>
      </c>
      <c r="C24" s="11"/>
      <c r="D24" s="13"/>
      <c r="E24" s="14"/>
      <c r="F24" s="13">
        <f>SUM(F22:F23)</f>
        <v>10802000</v>
      </c>
      <c r="G24" s="13"/>
      <c r="H24" s="13">
        <f>SUM(H22:H23)</f>
        <v>20595300</v>
      </c>
      <c r="I24" s="34"/>
    </row>
    <row r="25" spans="1:10">
      <c r="B25" s="4"/>
    </row>
    <row r="26" spans="1:10">
      <c r="B26" s="66" t="s">
        <v>31</v>
      </c>
      <c r="C26" s="66"/>
      <c r="D26" s="66"/>
      <c r="E26" s="26"/>
      <c r="F26" s="60"/>
      <c r="G26" s="60"/>
    </row>
    <row r="27" spans="1:10">
      <c r="B27" s="35" t="s">
        <v>32</v>
      </c>
      <c r="E27" s="40" t="s">
        <v>33</v>
      </c>
      <c r="G27" s="30"/>
    </row>
    <row r="28" spans="1:10">
      <c r="B28" s="35"/>
      <c r="E28" s="26"/>
      <c r="F28" s="40"/>
      <c r="G28" s="30"/>
    </row>
    <row r="29" spans="1:10">
      <c r="B29" s="35" t="s">
        <v>44</v>
      </c>
      <c r="E29" s="40" t="s">
        <v>45</v>
      </c>
      <c r="G29" s="30"/>
    </row>
    <row r="30" spans="1:10">
      <c r="B30" s="35"/>
      <c r="E30" s="37"/>
      <c r="F30" s="40"/>
      <c r="G30" s="30"/>
    </row>
    <row r="31" spans="1:10" ht="19.8" customHeight="1">
      <c r="B31" s="41" t="s">
        <v>35</v>
      </c>
      <c r="C31" s="42"/>
      <c r="E31" s="40" t="s">
        <v>34</v>
      </c>
      <c r="G31" s="30"/>
    </row>
    <row r="32" spans="1:10">
      <c r="B32" s="67" t="s">
        <v>36</v>
      </c>
      <c r="C32" s="67"/>
      <c r="D32" s="67"/>
      <c r="E32" s="26"/>
      <c r="F32" s="37"/>
      <c r="G32" s="30"/>
    </row>
    <row r="33" spans="2:7">
      <c r="E33" s="26"/>
      <c r="F33" s="26"/>
      <c r="G33" s="30"/>
    </row>
    <row r="34" spans="2:7">
      <c r="B34" s="7" t="s">
        <v>51</v>
      </c>
      <c r="E34" s="32" t="s">
        <v>38</v>
      </c>
      <c r="G34" s="32"/>
    </row>
    <row r="35" spans="2:7">
      <c r="E35" s="26"/>
      <c r="F35" s="26"/>
      <c r="G35" s="30"/>
    </row>
    <row r="36" spans="2:7">
      <c r="B36" s="66" t="s">
        <v>39</v>
      </c>
      <c r="C36" s="66"/>
      <c r="D36" s="66"/>
      <c r="E36" s="26"/>
      <c r="F36" s="26"/>
      <c r="G36" s="30"/>
    </row>
    <row r="37" spans="2:7">
      <c r="B37" s="65" t="s">
        <v>40</v>
      </c>
      <c r="C37" s="65"/>
      <c r="D37" s="65"/>
      <c r="E37" s="32" t="s">
        <v>42</v>
      </c>
      <c r="G37" s="32"/>
    </row>
    <row r="38" spans="2:7">
      <c r="E38" s="37"/>
      <c r="F38" s="26"/>
      <c r="G38" s="30"/>
    </row>
    <row r="39" spans="2:7">
      <c r="B39" s="65" t="s">
        <v>41</v>
      </c>
      <c r="C39" s="65"/>
      <c r="D39" s="65"/>
      <c r="E39" s="32" t="s">
        <v>43</v>
      </c>
      <c r="G39" s="32"/>
    </row>
    <row r="40" spans="2:7">
      <c r="E40" s="26"/>
      <c r="F40" s="26"/>
      <c r="G40" s="30"/>
    </row>
  </sheetData>
  <mergeCells count="19">
    <mergeCell ref="A10:H10"/>
    <mergeCell ref="A1:H1"/>
    <mergeCell ref="A2:H2"/>
    <mergeCell ref="A3:H3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B37:D37"/>
    <mergeCell ref="B39:D39"/>
    <mergeCell ref="B36:D36"/>
    <mergeCell ref="B32:D32"/>
    <mergeCell ref="F26:G26"/>
    <mergeCell ref="B26:D26"/>
  </mergeCells>
  <pageMargins left="1.299212598425197" right="0.70866141732283472" top="0.55118110236220474" bottom="0.35433070866141736" header="0.31496062992125984" footer="0.31496062992125984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1FB8A-6C57-402D-B4E6-F52076ABE144}">
  <dimension ref="B1:K40"/>
  <sheetViews>
    <sheetView topLeftCell="A19" workbookViewId="0">
      <selection activeCell="E38" sqref="E38"/>
    </sheetView>
  </sheetViews>
  <sheetFormatPr defaultColWidth="9" defaultRowHeight="13.8"/>
  <cols>
    <col min="1" max="1" width="9" style="7"/>
    <col min="2" max="2" width="5.69921875" style="2" customWidth="1"/>
    <col min="3" max="3" width="39.5" style="7" customWidth="1"/>
    <col min="4" max="4" width="9.09765625" style="7" customWidth="1"/>
    <col min="5" max="5" width="11.59765625" style="7" customWidth="1"/>
    <col min="6" max="6" width="10.3984375" style="7" customWidth="1"/>
    <col min="7" max="7" width="13.8984375" style="7" customWidth="1"/>
    <col min="8" max="8" width="10.69921875" style="7" customWidth="1"/>
    <col min="9" max="9" width="15.3984375" style="7" customWidth="1"/>
    <col min="10" max="10" width="14" style="7" customWidth="1"/>
    <col min="11" max="11" width="13.69921875" style="7" bestFit="1" customWidth="1"/>
    <col min="12" max="16384" width="9" style="7"/>
  </cols>
  <sheetData>
    <row r="1" spans="2:9">
      <c r="B1" s="72" t="s">
        <v>12</v>
      </c>
      <c r="C1" s="72"/>
      <c r="D1" s="72"/>
      <c r="E1" s="72"/>
      <c r="F1" s="72"/>
      <c r="G1" s="72"/>
      <c r="H1" s="72"/>
      <c r="I1" s="72"/>
    </row>
    <row r="2" spans="2:9">
      <c r="B2" s="72" t="s">
        <v>13</v>
      </c>
      <c r="C2" s="72"/>
      <c r="D2" s="72"/>
      <c r="E2" s="72"/>
      <c r="F2" s="72"/>
      <c r="G2" s="72"/>
      <c r="H2" s="72"/>
      <c r="I2" s="72"/>
    </row>
    <row r="3" spans="2:9">
      <c r="B3" s="72" t="s">
        <v>50</v>
      </c>
      <c r="C3" s="72"/>
      <c r="D3" s="72"/>
      <c r="E3" s="72"/>
      <c r="F3" s="72"/>
      <c r="G3" s="72"/>
      <c r="H3" s="72"/>
      <c r="I3" s="72"/>
    </row>
    <row r="6" spans="2:9">
      <c r="C6" s="59" t="s">
        <v>15</v>
      </c>
      <c r="D6" s="59"/>
      <c r="E6" s="59"/>
      <c r="F6" s="59"/>
      <c r="G6" s="59"/>
      <c r="H6" s="59"/>
      <c r="I6" s="59"/>
    </row>
    <row r="7" spans="2:9">
      <c r="C7" s="59" t="s">
        <v>52</v>
      </c>
      <c r="D7" s="59"/>
      <c r="E7" s="59"/>
      <c r="F7" s="59"/>
      <c r="G7" s="59"/>
      <c r="H7" s="59"/>
      <c r="I7" s="59"/>
    </row>
    <row r="8" spans="2:9">
      <c r="C8" s="49"/>
      <c r="D8" s="49"/>
      <c r="E8" s="49"/>
      <c r="G8" s="49" t="s">
        <v>16</v>
      </c>
    </row>
    <row r="9" spans="2:9">
      <c r="C9" s="49"/>
      <c r="D9" s="49"/>
      <c r="E9" s="49"/>
      <c r="F9" s="49"/>
      <c r="G9" s="49"/>
    </row>
    <row r="10" spans="2:9">
      <c r="B10" s="58" t="s">
        <v>54</v>
      </c>
      <c r="C10" s="58"/>
      <c r="D10" s="58"/>
      <c r="E10" s="58"/>
      <c r="F10" s="58"/>
      <c r="G10" s="58"/>
      <c r="H10" s="58"/>
      <c r="I10" s="58"/>
    </row>
    <row r="11" spans="2:9">
      <c r="B11" s="46"/>
      <c r="C11" s="46"/>
      <c r="D11" s="46"/>
      <c r="E11" s="46"/>
      <c r="F11" s="46"/>
      <c r="G11" s="46"/>
      <c r="H11" s="46"/>
      <c r="I11" s="46"/>
    </row>
    <row r="12" spans="2:9">
      <c r="B12" s="58" t="s">
        <v>53</v>
      </c>
      <c r="C12" s="58"/>
      <c r="D12" s="58"/>
      <c r="E12" s="58"/>
      <c r="F12" s="58"/>
      <c r="G12" s="58"/>
      <c r="H12" s="58"/>
      <c r="I12" s="58"/>
    </row>
    <row r="14" spans="2:9" ht="28.2" customHeight="1">
      <c r="B14" s="68" t="s">
        <v>10</v>
      </c>
      <c r="C14" s="68" t="s">
        <v>1</v>
      </c>
      <c r="D14" s="69" t="s">
        <v>6</v>
      </c>
      <c r="E14" s="69" t="s">
        <v>7</v>
      </c>
      <c r="F14" s="71" t="s">
        <v>8</v>
      </c>
      <c r="G14" s="71"/>
      <c r="H14" s="71" t="s">
        <v>9</v>
      </c>
      <c r="I14" s="71"/>
    </row>
    <row r="15" spans="2:9">
      <c r="B15" s="68"/>
      <c r="C15" s="68"/>
      <c r="D15" s="70"/>
      <c r="E15" s="70"/>
      <c r="F15" s="50" t="s">
        <v>2</v>
      </c>
      <c r="G15" s="50" t="s">
        <v>0</v>
      </c>
      <c r="H15" s="50" t="s">
        <v>2</v>
      </c>
      <c r="I15" s="50" t="s">
        <v>0</v>
      </c>
    </row>
    <row r="16" spans="2:9">
      <c r="B16" s="47">
        <v>0</v>
      </c>
      <c r="C16" s="47">
        <v>1</v>
      </c>
      <c r="D16" s="48">
        <v>2</v>
      </c>
      <c r="E16" s="48">
        <v>3</v>
      </c>
      <c r="F16" s="47">
        <v>4</v>
      </c>
      <c r="G16" s="47">
        <v>5</v>
      </c>
      <c r="H16" s="47">
        <v>6</v>
      </c>
      <c r="I16" s="47">
        <v>7</v>
      </c>
    </row>
    <row r="17" spans="2:11">
      <c r="B17" s="47"/>
      <c r="C17" s="8" t="s">
        <v>23</v>
      </c>
      <c r="D17" s="47" t="s">
        <v>18</v>
      </c>
      <c r="E17" s="21">
        <v>65500</v>
      </c>
      <c r="F17" s="10">
        <v>140</v>
      </c>
      <c r="G17" s="9">
        <f t="shared" ref="G17" si="0">F17*E17</f>
        <v>9170000</v>
      </c>
      <c r="H17" s="10">
        <v>406</v>
      </c>
      <c r="I17" s="9">
        <f t="shared" ref="I17" si="1">H17*E17</f>
        <v>26593000</v>
      </c>
      <c r="J17" s="57"/>
    </row>
    <row r="18" spans="2:11">
      <c r="B18" s="11" t="s">
        <v>46</v>
      </c>
      <c r="C18" s="12" t="s">
        <v>0</v>
      </c>
      <c r="D18" s="1"/>
      <c r="E18" s="22"/>
      <c r="F18" s="14"/>
      <c r="G18" s="13">
        <f>SUM(G17:G17)</f>
        <v>9170000</v>
      </c>
      <c r="H18" s="10">
        <f t="shared" ref="H18:H21" si="2">+F18</f>
        <v>0</v>
      </c>
      <c r="I18" s="13">
        <f>SUM(I17:I17)</f>
        <v>26593000</v>
      </c>
    </row>
    <row r="19" spans="2:11">
      <c r="B19" s="11" t="s">
        <v>47</v>
      </c>
      <c r="C19" s="12" t="s">
        <v>28</v>
      </c>
      <c r="D19" s="11"/>
      <c r="E19" s="22"/>
      <c r="F19" s="14"/>
      <c r="G19" s="13">
        <f>+G18</f>
        <v>9170000</v>
      </c>
      <c r="H19" s="13"/>
      <c r="I19" s="13">
        <f t="shared" ref="I19" si="3">+I18</f>
        <v>26593000</v>
      </c>
      <c r="K19" s="26"/>
    </row>
    <row r="20" spans="2:11">
      <c r="B20" s="44"/>
      <c r="C20" s="15" t="s">
        <v>24</v>
      </c>
      <c r="D20" s="16" t="s">
        <v>25</v>
      </c>
      <c r="E20" s="23">
        <v>650000</v>
      </c>
      <c r="F20" s="31">
        <v>1</v>
      </c>
      <c r="G20" s="29">
        <f t="shared" ref="G20" si="4">+F20*E20</f>
        <v>650000</v>
      </c>
      <c r="H20" s="31">
        <v>3</v>
      </c>
      <c r="I20" s="29">
        <f t="shared" ref="I20" si="5">+H20*E20</f>
        <v>1950000</v>
      </c>
      <c r="K20" s="27"/>
    </row>
    <row r="21" spans="2:11">
      <c r="B21" s="11" t="s">
        <v>19</v>
      </c>
      <c r="C21" s="12" t="s">
        <v>26</v>
      </c>
      <c r="D21" s="11"/>
      <c r="E21" s="13"/>
      <c r="F21" s="14"/>
      <c r="G21" s="13">
        <f>SUM(G20:G20)</f>
        <v>650000</v>
      </c>
      <c r="H21" s="10">
        <f t="shared" si="2"/>
        <v>0</v>
      </c>
      <c r="I21" s="13">
        <f>SUM(I20:I20)</f>
        <v>1950000</v>
      </c>
      <c r="K21" s="28"/>
    </row>
    <row r="22" spans="2:11">
      <c r="B22" s="11" t="s">
        <v>21</v>
      </c>
      <c r="C22" s="12" t="s">
        <v>30</v>
      </c>
      <c r="D22" s="11"/>
      <c r="E22" s="13"/>
      <c r="F22" s="14"/>
      <c r="G22" s="13">
        <f>G19+G21</f>
        <v>9820000</v>
      </c>
      <c r="H22" s="13"/>
      <c r="I22" s="13">
        <f>I19+I21</f>
        <v>28543000</v>
      </c>
      <c r="J22" s="27"/>
    </row>
    <row r="23" spans="2:11">
      <c r="B23" s="11" t="s">
        <v>4</v>
      </c>
      <c r="C23" s="12" t="s">
        <v>3</v>
      </c>
      <c r="D23" s="11"/>
      <c r="E23" s="13"/>
      <c r="F23" s="14"/>
      <c r="G23" s="13">
        <f>+G22*0.1</f>
        <v>982000</v>
      </c>
      <c r="H23" s="13"/>
      <c r="I23" s="13">
        <f>I22*0.1</f>
        <v>2854300</v>
      </c>
      <c r="J23" s="26"/>
    </row>
    <row r="24" spans="2:11">
      <c r="B24" s="11" t="s">
        <v>22</v>
      </c>
      <c r="C24" s="12" t="s">
        <v>5</v>
      </c>
      <c r="D24" s="11"/>
      <c r="E24" s="13"/>
      <c r="F24" s="14"/>
      <c r="G24" s="13">
        <f>SUM(G22:G23)</f>
        <v>10802000</v>
      </c>
      <c r="H24" s="13"/>
      <c r="I24" s="13">
        <f>SUM(I22:I23)</f>
        <v>31397300</v>
      </c>
      <c r="J24" s="34"/>
    </row>
    <row r="25" spans="2:11">
      <c r="C25" s="4"/>
    </row>
    <row r="26" spans="2:11">
      <c r="C26" s="66" t="s">
        <v>31</v>
      </c>
      <c r="D26" s="66"/>
      <c r="E26" s="66"/>
      <c r="F26" s="26"/>
      <c r="G26" s="60"/>
      <c r="H26" s="60"/>
    </row>
    <row r="27" spans="2:11">
      <c r="C27" s="46" t="s">
        <v>32</v>
      </c>
      <c r="F27" s="40" t="s">
        <v>33</v>
      </c>
      <c r="H27" s="30"/>
    </row>
    <row r="28" spans="2:11">
      <c r="C28" s="46"/>
      <c r="F28" s="26"/>
      <c r="G28" s="40"/>
      <c r="H28" s="30"/>
    </row>
    <row r="29" spans="2:11">
      <c r="C29" s="46" t="s">
        <v>44</v>
      </c>
      <c r="F29" s="40" t="s">
        <v>45</v>
      </c>
      <c r="H29" s="30"/>
    </row>
    <row r="30" spans="2:11">
      <c r="C30" s="46"/>
      <c r="F30" s="45"/>
      <c r="G30" s="40"/>
      <c r="H30" s="30"/>
    </row>
    <row r="31" spans="2:11" ht="19.8" customHeight="1">
      <c r="C31" s="41" t="s">
        <v>35</v>
      </c>
      <c r="D31" s="42"/>
      <c r="F31" s="40" t="s">
        <v>34</v>
      </c>
      <c r="H31" s="30"/>
    </row>
    <row r="32" spans="2:11">
      <c r="C32" s="67" t="s">
        <v>36</v>
      </c>
      <c r="D32" s="67"/>
      <c r="E32" s="67"/>
      <c r="F32" s="26"/>
      <c r="G32" s="45"/>
      <c r="H32" s="30"/>
    </row>
    <row r="33" spans="3:8">
      <c r="F33" s="26"/>
      <c r="G33" s="26"/>
      <c r="H33" s="30"/>
    </row>
    <row r="34" spans="3:8">
      <c r="C34" s="7" t="s">
        <v>51</v>
      </c>
      <c r="F34" s="32" t="s">
        <v>55</v>
      </c>
      <c r="H34" s="32"/>
    </row>
    <row r="35" spans="3:8">
      <c r="F35" s="26"/>
      <c r="G35" s="26"/>
      <c r="H35" s="30"/>
    </row>
    <row r="36" spans="3:8">
      <c r="C36" s="66" t="s">
        <v>39</v>
      </c>
      <c r="D36" s="66"/>
      <c r="E36" s="66"/>
      <c r="F36" s="26"/>
      <c r="G36" s="26"/>
      <c r="H36" s="30"/>
    </row>
    <row r="37" spans="3:8">
      <c r="C37" s="65" t="s">
        <v>40</v>
      </c>
      <c r="D37" s="65"/>
      <c r="E37" s="65"/>
      <c r="F37" s="32" t="s">
        <v>42</v>
      </c>
      <c r="H37" s="32"/>
    </row>
    <row r="38" spans="3:8">
      <c r="F38" s="45"/>
      <c r="G38" s="26"/>
      <c r="H38" s="30"/>
    </row>
    <row r="39" spans="3:8">
      <c r="C39" s="65" t="s">
        <v>41</v>
      </c>
      <c r="D39" s="65"/>
      <c r="E39" s="65"/>
      <c r="F39" s="32" t="s">
        <v>43</v>
      </c>
      <c r="H39" s="32"/>
    </row>
    <row r="40" spans="3:8">
      <c r="F40" s="26"/>
      <c r="G40" s="26"/>
      <c r="H40" s="30"/>
    </row>
  </sheetData>
  <mergeCells count="19">
    <mergeCell ref="B10:I10"/>
    <mergeCell ref="B1:I1"/>
    <mergeCell ref="B2:I2"/>
    <mergeCell ref="B3:I3"/>
    <mergeCell ref="C6:I6"/>
    <mergeCell ref="C7:I7"/>
    <mergeCell ref="C39:E39"/>
    <mergeCell ref="B12:I12"/>
    <mergeCell ref="B14:B15"/>
    <mergeCell ref="C14:C15"/>
    <mergeCell ref="D14:D15"/>
    <mergeCell ref="E14:E15"/>
    <mergeCell ref="F14:G14"/>
    <mergeCell ref="H14:I14"/>
    <mergeCell ref="C26:E26"/>
    <mergeCell ref="G26:H26"/>
    <mergeCell ref="C32:E32"/>
    <mergeCell ref="C36:E36"/>
    <mergeCell ref="C37:E37"/>
  </mergeCells>
  <pageMargins left="0.70866141732283472" right="0.70866141732283472" top="0.55118110236220474" bottom="0.74803149606299213" header="0.31496062992125984" footer="0.31496062992125984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A6BD7-9379-4A2D-A11A-3726BD9FEAFF}">
  <dimension ref="B1:K40"/>
  <sheetViews>
    <sheetView tabSelected="1" topLeftCell="A19" workbookViewId="0">
      <selection activeCell="K39" sqref="K39"/>
    </sheetView>
  </sheetViews>
  <sheetFormatPr defaultColWidth="9" defaultRowHeight="13.8"/>
  <cols>
    <col min="1" max="1" width="9" style="7"/>
    <col min="2" max="2" width="5.69921875" style="2" customWidth="1"/>
    <col min="3" max="3" width="39.5" style="7" customWidth="1"/>
    <col min="4" max="4" width="9.09765625" style="7" customWidth="1"/>
    <col min="5" max="5" width="11.59765625" style="7" customWidth="1"/>
    <col min="6" max="6" width="10.3984375" style="7" customWidth="1"/>
    <col min="7" max="7" width="13.8984375" style="7" customWidth="1"/>
    <col min="8" max="8" width="10.69921875" style="7" customWidth="1"/>
    <col min="9" max="9" width="15.3984375" style="7" customWidth="1"/>
    <col min="10" max="10" width="14" style="7" customWidth="1"/>
    <col min="11" max="11" width="13.69921875" style="7" bestFit="1" customWidth="1"/>
    <col min="12" max="16384" width="9" style="7"/>
  </cols>
  <sheetData>
    <row r="1" spans="2:9">
      <c r="B1" s="72" t="s">
        <v>12</v>
      </c>
      <c r="C1" s="72"/>
      <c r="D1" s="72"/>
      <c r="E1" s="72"/>
      <c r="F1" s="72"/>
      <c r="G1" s="72"/>
      <c r="H1" s="72"/>
      <c r="I1" s="72"/>
    </row>
    <row r="2" spans="2:9">
      <c r="B2" s="72" t="s">
        <v>13</v>
      </c>
      <c r="C2" s="72"/>
      <c r="D2" s="72"/>
      <c r="E2" s="72"/>
      <c r="F2" s="72"/>
      <c r="G2" s="72"/>
      <c r="H2" s="72"/>
      <c r="I2" s="72"/>
    </row>
    <row r="3" spans="2:9">
      <c r="B3" s="72" t="s">
        <v>50</v>
      </c>
      <c r="C3" s="72"/>
      <c r="D3" s="72"/>
      <c r="E3" s="72"/>
      <c r="F3" s="72"/>
      <c r="G3" s="72"/>
      <c r="H3" s="72"/>
      <c r="I3" s="72"/>
    </row>
    <row r="6" spans="2:9">
      <c r="C6" s="59" t="s">
        <v>15</v>
      </c>
      <c r="D6" s="59"/>
      <c r="E6" s="59"/>
      <c r="F6" s="59"/>
      <c r="G6" s="59"/>
      <c r="H6" s="59"/>
      <c r="I6" s="59"/>
    </row>
    <row r="7" spans="2:9">
      <c r="C7" s="59" t="s">
        <v>52</v>
      </c>
      <c r="D7" s="59"/>
      <c r="E7" s="59"/>
      <c r="F7" s="59"/>
      <c r="G7" s="59"/>
      <c r="H7" s="59"/>
      <c r="I7" s="59"/>
    </row>
    <row r="8" spans="2:9">
      <c r="C8" s="52"/>
      <c r="D8" s="52"/>
      <c r="E8" s="52"/>
      <c r="G8" s="52" t="s">
        <v>16</v>
      </c>
    </row>
    <row r="9" spans="2:9">
      <c r="C9" s="52"/>
      <c r="D9" s="52"/>
      <c r="E9" s="52"/>
      <c r="F9" s="52"/>
      <c r="G9" s="52"/>
    </row>
    <row r="10" spans="2:9">
      <c r="B10" s="58" t="s">
        <v>56</v>
      </c>
      <c r="C10" s="58"/>
      <c r="D10" s="58"/>
      <c r="E10" s="58"/>
      <c r="F10" s="58"/>
      <c r="G10" s="58"/>
      <c r="H10" s="58"/>
      <c r="I10" s="58"/>
    </row>
    <row r="11" spans="2:9">
      <c r="B11" s="51"/>
      <c r="C11" s="51"/>
      <c r="D11" s="51"/>
      <c r="E11" s="51"/>
      <c r="F11" s="51"/>
      <c r="G11" s="51"/>
      <c r="H11" s="51"/>
      <c r="I11" s="51"/>
    </row>
    <row r="12" spans="2:9">
      <c r="B12" s="58" t="s">
        <v>53</v>
      </c>
      <c r="C12" s="58"/>
      <c r="D12" s="58"/>
      <c r="E12" s="58"/>
      <c r="F12" s="58"/>
      <c r="G12" s="58"/>
      <c r="H12" s="58"/>
      <c r="I12" s="58"/>
    </row>
    <row r="14" spans="2:9" ht="28.2" customHeight="1">
      <c r="B14" s="68" t="s">
        <v>10</v>
      </c>
      <c r="C14" s="68" t="s">
        <v>1</v>
      </c>
      <c r="D14" s="69" t="s">
        <v>6</v>
      </c>
      <c r="E14" s="69" t="s">
        <v>7</v>
      </c>
      <c r="F14" s="71" t="s">
        <v>8</v>
      </c>
      <c r="G14" s="71"/>
      <c r="H14" s="71" t="s">
        <v>9</v>
      </c>
      <c r="I14" s="71"/>
    </row>
    <row r="15" spans="2:9">
      <c r="B15" s="68"/>
      <c r="C15" s="68"/>
      <c r="D15" s="70"/>
      <c r="E15" s="70"/>
      <c r="F15" s="56" t="s">
        <v>2</v>
      </c>
      <c r="G15" s="56" t="s">
        <v>0</v>
      </c>
      <c r="H15" s="56" t="s">
        <v>2</v>
      </c>
      <c r="I15" s="56" t="s">
        <v>0</v>
      </c>
    </row>
    <row r="16" spans="2:9">
      <c r="B16" s="54">
        <v>0</v>
      </c>
      <c r="C16" s="54">
        <v>1</v>
      </c>
      <c r="D16" s="55">
        <v>2</v>
      </c>
      <c r="E16" s="55">
        <v>3</v>
      </c>
      <c r="F16" s="54">
        <v>4</v>
      </c>
      <c r="G16" s="54">
        <v>5</v>
      </c>
      <c r="H16" s="54">
        <v>6</v>
      </c>
      <c r="I16" s="54">
        <v>7</v>
      </c>
    </row>
    <row r="17" spans="2:11">
      <c r="B17" s="54"/>
      <c r="C17" s="8" t="s">
        <v>23</v>
      </c>
      <c r="D17" s="54" t="s">
        <v>18</v>
      </c>
      <c r="E17" s="21">
        <v>65500</v>
      </c>
      <c r="F17" s="10">
        <v>140</v>
      </c>
      <c r="G17" s="9">
        <f t="shared" ref="G17" si="0">F17*E17</f>
        <v>9170000</v>
      </c>
      <c r="H17" s="10">
        <v>546</v>
      </c>
      <c r="I17" s="9">
        <f t="shared" ref="I17" si="1">H17*E17</f>
        <v>35763000</v>
      </c>
      <c r="J17" s="57"/>
    </row>
    <row r="18" spans="2:11">
      <c r="B18" s="11" t="s">
        <v>46</v>
      </c>
      <c r="C18" s="12" t="s">
        <v>0</v>
      </c>
      <c r="D18" s="1"/>
      <c r="E18" s="22"/>
      <c r="F18" s="14"/>
      <c r="G18" s="13">
        <f>SUM(G17:G17)</f>
        <v>9170000</v>
      </c>
      <c r="H18" s="10">
        <f t="shared" ref="H18:H21" si="2">+F18</f>
        <v>0</v>
      </c>
      <c r="I18" s="13">
        <f>SUM(I17:I17)</f>
        <v>35763000</v>
      </c>
    </row>
    <row r="19" spans="2:11">
      <c r="B19" s="11" t="s">
        <v>47</v>
      </c>
      <c r="C19" s="12" t="s">
        <v>28</v>
      </c>
      <c r="D19" s="11"/>
      <c r="E19" s="22"/>
      <c r="F19" s="14"/>
      <c r="G19" s="13">
        <f>+G18</f>
        <v>9170000</v>
      </c>
      <c r="H19" s="13"/>
      <c r="I19" s="13">
        <f t="shared" ref="I19" si="3">+I18</f>
        <v>35763000</v>
      </c>
      <c r="K19" s="26"/>
    </row>
    <row r="20" spans="2:11">
      <c r="B20" s="44"/>
      <c r="C20" s="15" t="s">
        <v>24</v>
      </c>
      <c r="D20" s="16" t="s">
        <v>25</v>
      </c>
      <c r="E20" s="23">
        <v>650000</v>
      </c>
      <c r="F20" s="31">
        <v>1</v>
      </c>
      <c r="G20" s="29">
        <f t="shared" ref="G20" si="4">+F20*E20</f>
        <v>650000</v>
      </c>
      <c r="H20" s="31">
        <v>4</v>
      </c>
      <c r="I20" s="29">
        <f t="shared" ref="I20" si="5">+H20*E20</f>
        <v>2600000</v>
      </c>
      <c r="K20" s="27"/>
    </row>
    <row r="21" spans="2:11">
      <c r="B21" s="11" t="s">
        <v>19</v>
      </c>
      <c r="C21" s="12" t="s">
        <v>26</v>
      </c>
      <c r="D21" s="11"/>
      <c r="E21" s="13"/>
      <c r="F21" s="14"/>
      <c r="G21" s="13">
        <f>SUM(G20:G20)</f>
        <v>650000</v>
      </c>
      <c r="H21" s="10">
        <f t="shared" si="2"/>
        <v>0</v>
      </c>
      <c r="I21" s="13">
        <f>SUM(I20:I20)</f>
        <v>2600000</v>
      </c>
      <c r="K21" s="28"/>
    </row>
    <row r="22" spans="2:11">
      <c r="B22" s="11" t="s">
        <v>20</v>
      </c>
      <c r="C22" s="12" t="s">
        <v>30</v>
      </c>
      <c r="D22" s="11"/>
      <c r="E22" s="13"/>
      <c r="F22" s="14"/>
      <c r="G22" s="13">
        <f>G19+G21</f>
        <v>9820000</v>
      </c>
      <c r="H22" s="13"/>
      <c r="I22" s="13">
        <f>I19+I21</f>
        <v>38363000</v>
      </c>
      <c r="J22" s="27"/>
    </row>
    <row r="23" spans="2:11">
      <c r="B23" s="11" t="s">
        <v>21</v>
      </c>
      <c r="C23" s="12" t="s">
        <v>3</v>
      </c>
      <c r="D23" s="11"/>
      <c r="E23" s="13"/>
      <c r="F23" s="14"/>
      <c r="G23" s="13">
        <f>+G22*0.1</f>
        <v>982000</v>
      </c>
      <c r="H23" s="13"/>
      <c r="I23" s="13">
        <f>I22*0.1</f>
        <v>3836300</v>
      </c>
      <c r="J23" s="26"/>
    </row>
    <row r="24" spans="2:11">
      <c r="B24" s="11" t="s">
        <v>4</v>
      </c>
      <c r="C24" s="12" t="s">
        <v>5</v>
      </c>
      <c r="D24" s="11"/>
      <c r="E24" s="13"/>
      <c r="F24" s="14"/>
      <c r="G24" s="13">
        <f>SUM(G22:G23)</f>
        <v>10802000</v>
      </c>
      <c r="H24" s="13"/>
      <c r="I24" s="13">
        <f>SUM(I22:I23)</f>
        <v>42199300</v>
      </c>
      <c r="J24" s="34"/>
    </row>
    <row r="25" spans="2:11">
      <c r="C25" s="4"/>
    </row>
    <row r="26" spans="2:11">
      <c r="C26" s="66" t="s">
        <v>31</v>
      </c>
      <c r="D26" s="66"/>
      <c r="E26" s="66"/>
      <c r="F26" s="26"/>
      <c r="G26" s="60"/>
      <c r="H26" s="60"/>
    </row>
    <row r="27" spans="2:11">
      <c r="C27" s="51" t="s">
        <v>32</v>
      </c>
      <c r="F27" s="40" t="s">
        <v>33</v>
      </c>
      <c r="H27" s="30"/>
    </row>
    <row r="28" spans="2:11">
      <c r="C28" s="51"/>
      <c r="F28" s="26"/>
      <c r="G28" s="40"/>
      <c r="H28" s="30"/>
    </row>
    <row r="29" spans="2:11">
      <c r="C29" s="51" t="s">
        <v>44</v>
      </c>
      <c r="F29" s="40" t="s">
        <v>45</v>
      </c>
      <c r="H29" s="30"/>
    </row>
    <row r="30" spans="2:11">
      <c r="C30" s="51"/>
      <c r="F30" s="53"/>
      <c r="G30" s="40"/>
      <c r="H30" s="30"/>
    </row>
    <row r="31" spans="2:11" ht="19.8" customHeight="1">
      <c r="C31" s="41" t="s">
        <v>35</v>
      </c>
      <c r="D31" s="42"/>
      <c r="F31" s="40" t="s">
        <v>34</v>
      </c>
      <c r="H31" s="30"/>
    </row>
    <row r="32" spans="2:11">
      <c r="C32" s="67" t="s">
        <v>36</v>
      </c>
      <c r="D32" s="67"/>
      <c r="E32" s="67"/>
      <c r="F32" s="26"/>
      <c r="G32" s="53"/>
      <c r="H32" s="30"/>
    </row>
    <row r="33" spans="3:8">
      <c r="F33" s="26"/>
      <c r="G33" s="26"/>
      <c r="H33" s="30"/>
    </row>
    <row r="34" spans="3:8">
      <c r="C34" s="7" t="s">
        <v>51</v>
      </c>
      <c r="F34" s="32" t="s">
        <v>55</v>
      </c>
      <c r="H34" s="32"/>
    </row>
    <row r="35" spans="3:8">
      <c r="F35" s="26"/>
      <c r="G35" s="26"/>
      <c r="H35" s="30"/>
    </row>
    <row r="36" spans="3:8">
      <c r="C36" s="66" t="s">
        <v>39</v>
      </c>
      <c r="D36" s="66"/>
      <c r="E36" s="66"/>
      <c r="F36" s="26"/>
      <c r="G36" s="26"/>
      <c r="H36" s="30"/>
    </row>
    <row r="37" spans="3:8">
      <c r="C37" s="65" t="s">
        <v>40</v>
      </c>
      <c r="D37" s="65"/>
      <c r="E37" s="65"/>
      <c r="F37" s="32" t="s">
        <v>42</v>
      </c>
      <c r="H37" s="32"/>
    </row>
    <row r="38" spans="3:8">
      <c r="F38" s="53"/>
      <c r="G38" s="26"/>
      <c r="H38" s="30"/>
    </row>
    <row r="39" spans="3:8">
      <c r="C39" s="65" t="s">
        <v>41</v>
      </c>
      <c r="D39" s="65"/>
      <c r="E39" s="65"/>
      <c r="F39" s="73" t="s">
        <v>57</v>
      </c>
      <c r="G39" s="73"/>
      <c r="H39" s="32"/>
    </row>
    <row r="40" spans="3:8">
      <c r="F40" s="26"/>
      <c r="G40" s="26"/>
      <c r="H40" s="30"/>
    </row>
  </sheetData>
  <mergeCells count="20">
    <mergeCell ref="B10:I10"/>
    <mergeCell ref="F39:G39"/>
    <mergeCell ref="B1:I1"/>
    <mergeCell ref="B2:I2"/>
    <mergeCell ref="B3:I3"/>
    <mergeCell ref="C6:I6"/>
    <mergeCell ref="C7:I7"/>
    <mergeCell ref="C39:E39"/>
    <mergeCell ref="B12:I12"/>
    <mergeCell ref="B14:B15"/>
    <mergeCell ref="C14:C15"/>
    <mergeCell ref="D14:D15"/>
    <mergeCell ref="E14:E15"/>
    <mergeCell ref="F14:G14"/>
    <mergeCell ref="H14:I14"/>
    <mergeCell ref="C26:E26"/>
    <mergeCell ref="G26:H26"/>
    <mergeCell ref="C32:E32"/>
    <mergeCell ref="C36:E36"/>
    <mergeCell ref="C37:E37"/>
  </mergeCells>
  <pageMargins left="0.70866141732283472" right="0.70866141732283472" top="0.74803149606299213" bottom="0.35433070866141736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2025.01</vt:lpstr>
      <vt:lpstr>2025.02</vt:lpstr>
      <vt:lpstr>2025.03</vt:lpstr>
      <vt:lpstr>2025.04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2025-04-21T01:50:08Z</cp:lastPrinted>
  <dcterms:created xsi:type="dcterms:W3CDTF">2014-01-15T06:30:10Z</dcterms:created>
  <dcterms:modified xsi:type="dcterms:W3CDTF">2025-04-21T01:55:43Z</dcterms:modified>
</cp:coreProperties>
</file>