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30B97B69-5606-4D52-BA07-3F96A28B5FC8}" xr6:coauthVersionLast="45" xr6:coauthVersionMax="45" xr10:uidLastSave="{00000000-0000-0000-0000-000000000000}"/>
  <bookViews>
    <workbookView xWindow="-28920" yWindow="-120" windowWidth="29040" windowHeight="15720" tabRatio="992" xr2:uid="{00000000-000D-0000-FFFF-FFFF00000000}"/>
  </bookViews>
  <sheets>
    <sheet name="2025.07" sheetId="59" r:id="rId1"/>
  </sheets>
  <calcPr calcId="191029"/>
</workbook>
</file>

<file path=xl/calcChain.xml><?xml version="1.0" encoding="utf-8"?>
<calcChain xmlns="http://schemas.openxmlformats.org/spreadsheetml/2006/main">
  <c r="H16" i="59" l="1"/>
  <c r="I18" i="59"/>
  <c r="H20" i="59"/>
  <c r="H21" i="59"/>
  <c r="H22" i="59"/>
  <c r="H24" i="59"/>
  <c r="H25" i="59"/>
  <c r="H26" i="59"/>
  <c r="H29" i="59"/>
  <c r="H30" i="59"/>
  <c r="H31" i="59"/>
  <c r="H32" i="59"/>
  <c r="H15" i="59"/>
  <c r="G27" i="59"/>
  <c r="I27" i="59" s="1"/>
  <c r="G20" i="59"/>
  <c r="I20" i="59" s="1"/>
  <c r="G21" i="59"/>
  <c r="I21" i="59" s="1"/>
  <c r="G22" i="59"/>
  <c r="I22" i="59" s="1"/>
  <c r="G24" i="59"/>
  <c r="I24" i="59" s="1"/>
  <c r="G25" i="59"/>
  <c r="I25" i="59" s="1"/>
  <c r="G26" i="59"/>
  <c r="I26" i="59" s="1"/>
  <c r="G29" i="59"/>
  <c r="I29" i="59" s="1"/>
  <c r="G30" i="59"/>
  <c r="I30" i="59" s="1"/>
  <c r="G31" i="59"/>
  <c r="I31" i="59" s="1"/>
  <c r="G32" i="59"/>
  <c r="I32" i="59" s="1"/>
  <c r="G16" i="59"/>
  <c r="I16" i="59" s="1"/>
  <c r="G17" i="59"/>
  <c r="I17" i="59" s="1"/>
  <c r="G15" i="59"/>
  <c r="I15" i="59" s="1"/>
  <c r="G23" i="59" l="1"/>
  <c r="I23" i="59" s="1"/>
  <c r="G33" i="59"/>
  <c r="G19" i="59"/>
  <c r="G28" i="59" l="1"/>
  <c r="I19" i="59"/>
  <c r="I33" i="59"/>
  <c r="G34" i="59"/>
  <c r="I34" i="59" s="1"/>
  <c r="G35" i="59" l="1"/>
  <c r="I28" i="59"/>
  <c r="I35" i="59" l="1"/>
  <c r="G36" i="59"/>
  <c r="I36" i="59" s="1"/>
  <c r="G37" i="59" l="1"/>
  <c r="I37" i="59" s="1"/>
</calcChain>
</file>

<file path=xl/sharedStrings.xml><?xml version="1.0" encoding="utf-8"?>
<sst xmlns="http://schemas.openxmlformats.org/spreadsheetml/2006/main" count="91" uniqueCount="73">
  <si>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</si>
  <si>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</si>
  <si>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</si>
  <si>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</si>
  <si>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</si>
  <si>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</si>
  <si>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</si>
  <si>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</si>
  <si>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</si>
  <si>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</si>
  <si>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</si>
  <si>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</si>
  <si>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</si>
  <si>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</si>
  <si>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БАСИС ХХК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</si>
  <si>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</si>
  <si>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</si>
  <si>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</si>
  <si>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</si>
  <si>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</si>
  <si>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</si>
  <si>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</si>
  <si>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</si>
  <si>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</si>
  <si>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</si>
  <si>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</si>
  <si>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</si>
  <si>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</si>
  <si>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</si>
  <si>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</si>
  <si>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</si>
  <si>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</si>
  <si>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</si>
  <si>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</si>
  <si>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Төслийн ахлагч</t>
  </si>
  <si>
    <t>I</t>
  </si>
  <si>
    <t>II</t>
  </si>
  <si>
    <t>6 дугаар хавсралт</t>
  </si>
  <si>
    <t>/Н.Мөнхбилэг/</t>
  </si>
  <si>
    <t>/Б.Ууганзаяа/</t>
  </si>
  <si>
    <t>Төсөл, төсөв зохиолт</t>
  </si>
  <si>
    <t>хүн/ө</t>
  </si>
  <si>
    <t>Сансрын зургийн боловсруулалт</t>
  </si>
  <si>
    <t>Сансрын  зургийн тайлал</t>
  </si>
  <si>
    <t>кв.км</t>
  </si>
  <si>
    <t>Ажлын зураг бэлтгэх, хэвлэх</t>
  </si>
  <si>
    <t>тодотгол</t>
  </si>
  <si>
    <t>-</t>
  </si>
  <si>
    <t>Хээрийн ажлын дүн /1-4/</t>
  </si>
  <si>
    <t>Анги зохион байгуулалт</t>
  </si>
  <si>
    <t>%</t>
  </si>
  <si>
    <t>Хээрийн хангамж /томилолт/</t>
  </si>
  <si>
    <t>Дүн /5-7/</t>
  </si>
  <si>
    <t>Хүн тээвэр /УАЗ-фургон, Ланд круйзер/</t>
  </si>
  <si>
    <t>т.км</t>
  </si>
  <si>
    <t>Үйлвэрийн тээвэр /УАЗ-фургон, Ланд круйзер/</t>
  </si>
  <si>
    <t>Ачаа тээвэр /Mitsubishi Canter/</t>
  </si>
  <si>
    <t>Тээврийн дүн /8-10/</t>
  </si>
  <si>
    <t>ӨӨРИЙН ХҮЧНИЙ ДҮН /1-10/</t>
  </si>
  <si>
    <t>Автомашины татвар: УАЗ-фургон, Ланд круйзер</t>
  </si>
  <si>
    <t>ш</t>
  </si>
  <si>
    <t>Сансрын зургийн тоон мэдээлэл авах</t>
  </si>
  <si>
    <t>сцены</t>
  </si>
  <si>
    <t>Байр зүйн зураг авах</t>
  </si>
  <si>
    <t>хавтгай</t>
  </si>
  <si>
    <t>Бусад дүн /11-14/</t>
  </si>
  <si>
    <t>2025 оны 07 дугаар сарын 1-нээс 07 дугаар сарын 31-ний өдөр хүртэл</t>
  </si>
  <si>
    <t>VIII</t>
  </si>
  <si>
    <t>IX</t>
  </si>
  <si>
    <t>П.Мөнх-Очир</t>
  </si>
  <si>
    <t>Үндэсний геологийн албаны ГСХ-ийн  дарга</t>
  </si>
  <si>
    <t>Төсвийн дүн: 3,002,363,402 /төгрөгөөр/</t>
  </si>
  <si>
    <t>УЛСЫН ТӨСВИЙН ХӨРӨНГӨӨР ХЭРЭГЖҮҮЛЖ БАЙГАА "ТЭХ УУЛ-50" ТӨСЛИЙН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</si>
</sst>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1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164" fontId="0" fillId="0" borderId="0" xfId="7" applyFont="1" applyAlignment="1">
      <alignment horizontal="center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66" fontId="7" fillId="0" borderId="3" xfId="7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6" fontId="8" fillId="0" borderId="3" xfId="7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tabSelected="1" topLeftCell="A13" workbookViewId="0">
      <selection activeCell="D30" sqref="D30"/>
    </sheetView>
  </sheetViews>
  <sheetFormatPr defaultColWidth="9" defaultRowHeight="13.8"/>
  <cols>
    <col min="1" max="1" width="6.59765625" style="4" customWidth="1"/>
    <col min="2" max="2" width="4.09765625" style="1" customWidth="1"/>
    <col min="3" max="3" width="46.796875" style="4" customWidth="1"/>
    <col min="4" max="6" width="13.3984375" style="4" customWidth="1"/>
    <col min="7" max="7" width="14.19921875" style="4" customWidth="1"/>
    <col min="8" max="8" width="13.3984375" style="4" customWidth="1"/>
    <col min="9" max="9" width="15.5" style="4" customWidth="1"/>
    <col min="10" max="10" width="14" style="4" customWidth="1"/>
    <col min="11" max="11" width="13.69921875" style="4" bestFit="1" customWidth="1"/>
    <col min="12" max="16384" width="9" style="4"/>
  </cols>
  <sheetData>
    <row r="1" spans="2:9">
      <c r="B1" s="43" t="s">
        <v>12</v>
      </c>
      <c r="C1" s="43"/>
      <c r="D1" s="43"/>
      <c r="E1" s="43"/>
      <c r="F1" s="43"/>
      <c r="G1" s="43"/>
      <c r="H1" s="43"/>
      <c r="I1" s="43"/>
    </row>
    <row r="2" spans="2:9">
      <c r="B2" s="43" t="s">
        <v>13</v>
      </c>
      <c r="C2" s="43"/>
      <c r="D2" s="43"/>
      <c r="E2" s="43"/>
      <c r="F2" s="43"/>
      <c r="G2" s="43"/>
      <c r="H2" s="43"/>
      <c r="I2" s="43"/>
    </row>
    <row r="3" spans="2:9">
      <c r="B3" s="43" t="s">
        <v>37</v>
      </c>
      <c r="C3" s="43"/>
      <c r="D3" s="43"/>
      <c r="E3" s="43"/>
      <c r="F3" s="43"/>
      <c r="G3" s="43"/>
      <c r="H3" s="43"/>
      <c r="I3" s="43"/>
    </row>
    <row r="5" spans="2:9">
      <c r="C5" s="44" t="s">
        <v>72</v>
      </c>
      <c r="D5" s="44"/>
      <c r="E5" s="44"/>
      <c r="F5" s="44"/>
      <c r="G5" s="44"/>
      <c r="H5" s="44"/>
      <c r="I5" s="44"/>
    </row>
    <row r="6" spans="2:9">
      <c r="C6" s="44" t="s">
        <v>11</v>
      </c>
      <c r="D6" s="44"/>
      <c r="E6" s="44"/>
      <c r="F6" s="44"/>
      <c r="G6" s="44"/>
      <c r="H6" s="44"/>
      <c r="I6" s="44"/>
    </row>
    <row r="7" spans="2:9">
      <c r="C7" s="7"/>
      <c r="D7" s="7"/>
      <c r="E7" s="7"/>
      <c r="G7" s="7" t="s">
        <v>14</v>
      </c>
    </row>
    <row r="8" spans="2:9">
      <c r="C8" s="7"/>
      <c r="D8" s="7"/>
      <c r="E8" s="7"/>
      <c r="F8" s="7"/>
      <c r="G8" s="7"/>
    </row>
    <row r="9" spans="2:9">
      <c r="B9" s="40" t="s">
        <v>66</v>
      </c>
      <c r="C9" s="40"/>
      <c r="D9" s="40"/>
      <c r="E9" s="40"/>
      <c r="F9" s="40"/>
      <c r="G9" s="40"/>
      <c r="H9" s="40"/>
      <c r="I9" s="40"/>
    </row>
    <row r="10" spans="2:9">
      <c r="B10" s="6"/>
      <c r="C10" s="6"/>
      <c r="D10" s="6"/>
      <c r="E10" s="6"/>
      <c r="F10" s="6"/>
      <c r="G10" s="6"/>
      <c r="H10" s="6"/>
      <c r="I10" s="6"/>
    </row>
    <row r="11" spans="2:9">
      <c r="B11" s="40" t="s">
        <v>71</v>
      </c>
      <c r="C11" s="40"/>
      <c r="D11" s="40"/>
      <c r="E11" s="40"/>
      <c r="F11" s="40"/>
      <c r="G11" s="40"/>
      <c r="H11" s="40"/>
      <c r="I11" s="40"/>
    </row>
    <row r="12" spans="2:9" ht="12.6" customHeight="1">
      <c r="B12" s="41" t="s">
        <v>10</v>
      </c>
      <c r="C12" s="41" t="s">
        <v>1</v>
      </c>
      <c r="D12" s="42" t="s">
        <v>6</v>
      </c>
      <c r="E12" s="42" t="s">
        <v>7</v>
      </c>
      <c r="F12" s="42" t="s">
        <v>8</v>
      </c>
      <c r="G12" s="42"/>
      <c r="H12" s="42" t="s">
        <v>9</v>
      </c>
      <c r="I12" s="42"/>
    </row>
    <row r="13" spans="2:9">
      <c r="B13" s="41"/>
      <c r="C13" s="41"/>
      <c r="D13" s="42"/>
      <c r="E13" s="42"/>
      <c r="F13" s="20" t="s">
        <v>2</v>
      </c>
      <c r="G13" s="20" t="s">
        <v>0</v>
      </c>
      <c r="H13" s="20" t="s">
        <v>2</v>
      </c>
      <c r="I13" s="20" t="s">
        <v>0</v>
      </c>
    </row>
    <row r="14" spans="2:9">
      <c r="B14" s="18">
        <v>0</v>
      </c>
      <c r="C14" s="18">
        <v>1</v>
      </c>
      <c r="D14" s="19">
        <v>2</v>
      </c>
      <c r="E14" s="24">
        <v>3</v>
      </c>
      <c r="F14" s="18">
        <v>4</v>
      </c>
      <c r="G14" s="25">
        <v>5</v>
      </c>
      <c r="H14" s="18">
        <v>6</v>
      </c>
      <c r="I14" s="18">
        <v>7</v>
      </c>
    </row>
    <row r="15" spans="2:9">
      <c r="B15" s="20"/>
      <c r="C15" s="5" t="s">
        <v>40</v>
      </c>
      <c r="D15" s="18" t="s">
        <v>41</v>
      </c>
      <c r="E15" s="30">
        <v>133000</v>
      </c>
      <c r="F15" s="18">
        <v>60</v>
      </c>
      <c r="G15" s="31">
        <f>+E15*F15</f>
        <v>7980000</v>
      </c>
      <c r="H15" s="18">
        <f>+F15</f>
        <v>60</v>
      </c>
      <c r="I15" s="32">
        <f>+G15</f>
        <v>7980000</v>
      </c>
    </row>
    <row r="16" spans="2:9">
      <c r="B16" s="20"/>
      <c r="C16" s="5" t="s">
        <v>42</v>
      </c>
      <c r="D16" s="18" t="s">
        <v>41</v>
      </c>
      <c r="E16" s="30">
        <v>133000</v>
      </c>
      <c r="F16" s="26">
        <v>69.831335999999993</v>
      </c>
      <c r="G16" s="31">
        <f t="shared" ref="G16:G32" si="0">+E16*F16</f>
        <v>9287567.6879999992</v>
      </c>
      <c r="H16" s="26">
        <f t="shared" ref="H16:H32" si="1">+F16</f>
        <v>69.831335999999993</v>
      </c>
      <c r="I16" s="32">
        <f t="shared" ref="I16:I37" si="2">+G16</f>
        <v>9287567.6879999992</v>
      </c>
    </row>
    <row r="17" spans="2:9">
      <c r="B17" s="20"/>
      <c r="C17" s="5" t="s">
        <v>43</v>
      </c>
      <c r="D17" s="18" t="s">
        <v>44</v>
      </c>
      <c r="E17" s="30">
        <v>4200</v>
      </c>
      <c r="F17" s="38">
        <v>1078.49</v>
      </c>
      <c r="G17" s="31">
        <f t="shared" si="0"/>
        <v>4529658</v>
      </c>
      <c r="H17" s="21">
        <v>1078</v>
      </c>
      <c r="I17" s="32">
        <f t="shared" si="2"/>
        <v>4529658</v>
      </c>
    </row>
    <row r="18" spans="2:9" ht="14.4">
      <c r="B18" s="20"/>
      <c r="C18" s="5" t="s">
        <v>45</v>
      </c>
      <c r="D18" s="18" t="s">
        <v>46</v>
      </c>
      <c r="E18" s="33" t="s">
        <v>47</v>
      </c>
      <c r="F18" s="37"/>
      <c r="G18" s="31">
        <v>21534500</v>
      </c>
      <c r="H18" s="18"/>
      <c r="I18" s="32">
        <f t="shared" si="2"/>
        <v>21534500</v>
      </c>
    </row>
    <row r="19" spans="2:9" ht="14.4">
      <c r="B19" s="29" t="s">
        <v>35</v>
      </c>
      <c r="C19" s="27" t="s">
        <v>48</v>
      </c>
      <c r="D19" s="18" t="s">
        <v>47</v>
      </c>
      <c r="E19" s="33" t="s">
        <v>47</v>
      </c>
      <c r="F19" s="37"/>
      <c r="G19" s="34">
        <f>SUM(G15:G18)</f>
        <v>43331725.688000001</v>
      </c>
      <c r="H19" s="18"/>
      <c r="I19" s="35">
        <f t="shared" si="2"/>
        <v>43331725.688000001</v>
      </c>
    </row>
    <row r="20" spans="2:9">
      <c r="B20" s="20"/>
      <c r="C20" s="5" t="s">
        <v>49</v>
      </c>
      <c r="D20" s="18" t="s">
        <v>50</v>
      </c>
      <c r="E20" s="30">
        <v>250000</v>
      </c>
      <c r="F20" s="18">
        <v>30</v>
      </c>
      <c r="G20" s="31">
        <f t="shared" si="0"/>
        <v>7500000</v>
      </c>
      <c r="H20" s="18">
        <f t="shared" si="1"/>
        <v>30</v>
      </c>
      <c r="I20" s="32">
        <f t="shared" si="2"/>
        <v>7500000</v>
      </c>
    </row>
    <row r="21" spans="2:9">
      <c r="B21" s="20"/>
      <c r="C21" s="5" t="s">
        <v>51</v>
      </c>
      <c r="D21" s="18" t="s">
        <v>41</v>
      </c>
      <c r="E21" s="30">
        <v>32000</v>
      </c>
      <c r="F21" s="18">
        <v>98</v>
      </c>
      <c r="G21" s="31">
        <f t="shared" si="0"/>
        <v>3136000</v>
      </c>
      <c r="H21" s="18">
        <f t="shared" si="1"/>
        <v>98</v>
      </c>
      <c r="I21" s="32">
        <f t="shared" si="2"/>
        <v>3136000</v>
      </c>
    </row>
    <row r="22" spans="2:9">
      <c r="B22" s="20"/>
      <c r="C22" s="5" t="s">
        <v>19</v>
      </c>
      <c r="D22" s="18" t="s">
        <v>41</v>
      </c>
      <c r="E22" s="30">
        <v>133000</v>
      </c>
      <c r="F22" s="18">
        <v>99</v>
      </c>
      <c r="G22" s="31">
        <f t="shared" si="0"/>
        <v>13167000</v>
      </c>
      <c r="H22" s="18">
        <f t="shared" si="1"/>
        <v>99</v>
      </c>
      <c r="I22" s="32">
        <f t="shared" si="2"/>
        <v>13167000</v>
      </c>
    </row>
    <row r="23" spans="2:9" ht="14.4">
      <c r="B23" s="29" t="s">
        <v>36</v>
      </c>
      <c r="C23" s="27" t="s">
        <v>52</v>
      </c>
      <c r="D23" s="18" t="s">
        <v>47</v>
      </c>
      <c r="E23" s="33" t="s">
        <v>47</v>
      </c>
      <c r="F23" s="37"/>
      <c r="G23" s="34">
        <f>SUM(G20:G22)</f>
        <v>23803000</v>
      </c>
      <c r="H23" s="18"/>
      <c r="I23" s="35">
        <f t="shared" si="2"/>
        <v>23803000</v>
      </c>
    </row>
    <row r="24" spans="2:9">
      <c r="B24" s="20"/>
      <c r="C24" s="5" t="s">
        <v>53</v>
      </c>
      <c r="D24" s="18" t="s">
        <v>54</v>
      </c>
      <c r="E24" s="30">
        <v>1150</v>
      </c>
      <c r="F24" s="18">
        <v>2100</v>
      </c>
      <c r="G24" s="31">
        <f t="shared" si="0"/>
        <v>2415000</v>
      </c>
      <c r="H24" s="18">
        <f t="shared" si="1"/>
        <v>2100</v>
      </c>
      <c r="I24" s="32">
        <f t="shared" si="2"/>
        <v>2415000</v>
      </c>
    </row>
    <row r="25" spans="2:9">
      <c r="B25" s="20"/>
      <c r="C25" s="5" t="s">
        <v>55</v>
      </c>
      <c r="D25" s="18" t="s">
        <v>54</v>
      </c>
      <c r="E25" s="30">
        <v>1250</v>
      </c>
      <c r="F25" s="18">
        <v>540</v>
      </c>
      <c r="G25" s="31">
        <f t="shared" si="0"/>
        <v>675000</v>
      </c>
      <c r="H25" s="18">
        <f t="shared" si="1"/>
        <v>540</v>
      </c>
      <c r="I25" s="32">
        <f t="shared" si="2"/>
        <v>675000</v>
      </c>
    </row>
    <row r="26" spans="2:9">
      <c r="B26" s="20"/>
      <c r="C26" s="5" t="s">
        <v>56</v>
      </c>
      <c r="D26" s="18" t="s">
        <v>54</v>
      </c>
      <c r="E26" s="30">
        <v>1850</v>
      </c>
      <c r="F26" s="18">
        <v>1905</v>
      </c>
      <c r="G26" s="31">
        <f t="shared" si="0"/>
        <v>3524250</v>
      </c>
      <c r="H26" s="18">
        <f t="shared" si="1"/>
        <v>1905</v>
      </c>
      <c r="I26" s="32">
        <f t="shared" si="2"/>
        <v>3524250</v>
      </c>
    </row>
    <row r="27" spans="2:9" ht="14.4">
      <c r="B27" s="20" t="s">
        <v>15</v>
      </c>
      <c r="C27" s="27" t="s">
        <v>57</v>
      </c>
      <c r="D27" s="18" t="s">
        <v>47</v>
      </c>
      <c r="E27" s="33" t="s">
        <v>47</v>
      </c>
      <c r="F27" s="37"/>
      <c r="G27" s="34">
        <f>SUM(G24:G26)</f>
        <v>6614250</v>
      </c>
      <c r="H27" s="18"/>
      <c r="I27" s="35">
        <f t="shared" si="2"/>
        <v>6614250</v>
      </c>
    </row>
    <row r="28" spans="2:9" ht="14.4">
      <c r="B28" s="29" t="s">
        <v>16</v>
      </c>
      <c r="C28" s="27" t="s">
        <v>58</v>
      </c>
      <c r="D28" s="18" t="s">
        <v>47</v>
      </c>
      <c r="E28" s="33" t="s">
        <v>47</v>
      </c>
      <c r="F28" s="37"/>
      <c r="G28" s="34">
        <f>+G27+G23+G19</f>
        <v>73748975.687999994</v>
      </c>
      <c r="H28" s="18"/>
      <c r="I28" s="35">
        <f t="shared" si="2"/>
        <v>73748975.687999994</v>
      </c>
    </row>
    <row r="29" spans="2:9">
      <c r="B29" s="20"/>
      <c r="C29" s="5" t="s">
        <v>59</v>
      </c>
      <c r="D29" s="18" t="s">
        <v>60</v>
      </c>
      <c r="E29" s="30">
        <v>250000</v>
      </c>
      <c r="F29" s="18">
        <v>3</v>
      </c>
      <c r="G29" s="31">
        <f t="shared" si="0"/>
        <v>750000</v>
      </c>
      <c r="H29" s="18">
        <f t="shared" si="1"/>
        <v>3</v>
      </c>
      <c r="I29" s="32">
        <f t="shared" si="2"/>
        <v>750000</v>
      </c>
    </row>
    <row r="30" spans="2:9">
      <c r="B30" s="20"/>
      <c r="C30" s="5" t="s">
        <v>61</v>
      </c>
      <c r="D30" s="18" t="s">
        <v>62</v>
      </c>
      <c r="E30" s="30">
        <v>350000</v>
      </c>
      <c r="F30" s="18">
        <v>16</v>
      </c>
      <c r="G30" s="31">
        <f t="shared" si="0"/>
        <v>5600000</v>
      </c>
      <c r="H30" s="18">
        <f t="shared" si="1"/>
        <v>16</v>
      </c>
      <c r="I30" s="32">
        <f t="shared" si="2"/>
        <v>5600000</v>
      </c>
    </row>
    <row r="31" spans="2:9">
      <c r="B31" s="20"/>
      <c r="C31" s="5" t="s">
        <v>63</v>
      </c>
      <c r="D31" s="18" t="s">
        <v>64</v>
      </c>
      <c r="E31" s="30">
        <v>25000</v>
      </c>
      <c r="F31" s="18">
        <v>10</v>
      </c>
      <c r="G31" s="31">
        <f t="shared" si="0"/>
        <v>250000</v>
      </c>
      <c r="H31" s="18">
        <f t="shared" si="1"/>
        <v>10</v>
      </c>
      <c r="I31" s="32">
        <f t="shared" si="2"/>
        <v>250000</v>
      </c>
    </row>
    <row r="32" spans="2:9">
      <c r="B32" s="20"/>
      <c r="C32" s="5" t="s">
        <v>20</v>
      </c>
      <c r="D32" s="18" t="s">
        <v>21</v>
      </c>
      <c r="E32" s="30">
        <v>1550000</v>
      </c>
      <c r="F32" s="18">
        <v>1</v>
      </c>
      <c r="G32" s="31">
        <f t="shared" si="0"/>
        <v>1550000</v>
      </c>
      <c r="H32" s="18">
        <f t="shared" si="1"/>
        <v>1</v>
      </c>
      <c r="I32" s="32">
        <f t="shared" si="2"/>
        <v>1550000</v>
      </c>
    </row>
    <row r="33" spans="2:10">
      <c r="B33" s="29" t="s">
        <v>17</v>
      </c>
      <c r="C33" s="22" t="s">
        <v>65</v>
      </c>
      <c r="D33" s="17" t="s">
        <v>47</v>
      </c>
      <c r="E33" s="36" t="s">
        <v>47</v>
      </c>
      <c r="F33" s="17"/>
      <c r="G33" s="34">
        <f>SUM(G29:G32)</f>
        <v>8150000</v>
      </c>
      <c r="H33" s="18"/>
      <c r="I33" s="35">
        <f t="shared" si="2"/>
        <v>8150000</v>
      </c>
    </row>
    <row r="34" spans="2:10">
      <c r="B34" s="29" t="s">
        <v>4</v>
      </c>
      <c r="C34" s="22" t="s">
        <v>22</v>
      </c>
      <c r="D34" s="17">
        <v>0</v>
      </c>
      <c r="E34" s="36" t="s">
        <v>47</v>
      </c>
      <c r="F34" s="17"/>
      <c r="G34" s="31">
        <f>+G33</f>
        <v>8150000</v>
      </c>
      <c r="H34" s="18"/>
      <c r="I34" s="32">
        <f t="shared" si="2"/>
        <v>8150000</v>
      </c>
    </row>
    <row r="35" spans="2:10">
      <c r="B35" s="16" t="s">
        <v>18</v>
      </c>
      <c r="C35" s="22" t="s">
        <v>23</v>
      </c>
      <c r="D35" s="16"/>
      <c r="E35" s="23"/>
      <c r="F35" s="16"/>
      <c r="G35" s="34">
        <f>+G34+G28</f>
        <v>81898975.687999994</v>
      </c>
      <c r="H35" s="18"/>
      <c r="I35" s="35">
        <f t="shared" si="2"/>
        <v>81898975.687999994</v>
      </c>
      <c r="J35" s="11"/>
    </row>
    <row r="36" spans="2:10">
      <c r="B36" s="16" t="s">
        <v>67</v>
      </c>
      <c r="C36" s="22" t="s">
        <v>3</v>
      </c>
      <c r="D36" s="16"/>
      <c r="E36" s="23"/>
      <c r="F36" s="16"/>
      <c r="G36" s="31">
        <f>+G35*0.1</f>
        <v>8189897.5687999995</v>
      </c>
      <c r="H36" s="18"/>
      <c r="I36" s="32">
        <f t="shared" si="2"/>
        <v>8189897.5687999995</v>
      </c>
      <c r="J36" s="10"/>
    </row>
    <row r="37" spans="2:10">
      <c r="B37" s="16" t="s">
        <v>68</v>
      </c>
      <c r="C37" s="22" t="s">
        <v>5</v>
      </c>
      <c r="D37" s="16"/>
      <c r="E37" s="23"/>
      <c r="F37" s="16"/>
      <c r="G37" s="34">
        <f>+G35+G36</f>
        <v>90088873.256799996</v>
      </c>
      <c r="H37" s="18"/>
      <c r="I37" s="35">
        <f t="shared" si="2"/>
        <v>90088873.256799996</v>
      </c>
      <c r="J37" s="15"/>
    </row>
    <row r="38" spans="2:10">
      <c r="C38" s="3"/>
      <c r="F38" s="28"/>
    </row>
    <row r="39" spans="2:10">
      <c r="C39" s="3" t="s">
        <v>24</v>
      </c>
      <c r="D39" s="2"/>
      <c r="E39" s="2"/>
      <c r="F39" s="10"/>
      <c r="G39" s="39"/>
      <c r="H39" s="39"/>
    </row>
    <row r="40" spans="2:10">
      <c r="C40" s="8" t="s">
        <v>25</v>
      </c>
      <c r="D40" s="2"/>
      <c r="E40" s="2"/>
      <c r="F40" s="14" t="s">
        <v>26</v>
      </c>
      <c r="G40" s="13"/>
      <c r="H40" s="12"/>
    </row>
    <row r="41" spans="2:10">
      <c r="C41" s="8"/>
      <c r="D41" s="2"/>
      <c r="E41" s="2"/>
      <c r="G41" s="14"/>
      <c r="H41" s="12"/>
    </row>
    <row r="42" spans="2:10">
      <c r="C42" s="8" t="s">
        <v>34</v>
      </c>
      <c r="D42" s="2"/>
      <c r="E42" s="2"/>
      <c r="F42" s="10" t="s">
        <v>69</v>
      </c>
      <c r="G42" s="13"/>
      <c r="H42" s="12"/>
    </row>
    <row r="43" spans="2:10">
      <c r="C43" s="8"/>
      <c r="D43" s="2"/>
      <c r="E43" s="2"/>
      <c r="F43" s="14"/>
      <c r="G43" s="14"/>
      <c r="H43" s="12"/>
    </row>
    <row r="44" spans="2:10">
      <c r="C44" s="9" t="s">
        <v>28</v>
      </c>
      <c r="D44" s="2"/>
      <c r="E44" s="2"/>
      <c r="F44" s="14" t="s">
        <v>27</v>
      </c>
      <c r="G44" s="14"/>
      <c r="H44" s="12"/>
    </row>
    <row r="45" spans="2:10">
      <c r="C45" s="3" t="s">
        <v>29</v>
      </c>
      <c r="D45" s="2"/>
      <c r="E45" s="2"/>
      <c r="F45" s="10"/>
      <c r="G45" s="14"/>
      <c r="H45" s="12"/>
    </row>
    <row r="46" spans="2:10">
      <c r="C46" s="2"/>
      <c r="D46" s="2"/>
      <c r="E46" s="2"/>
      <c r="F46" s="10"/>
      <c r="G46" s="10"/>
      <c r="H46" s="12"/>
    </row>
    <row r="47" spans="2:10">
      <c r="C47" s="2" t="s">
        <v>70</v>
      </c>
      <c r="D47" s="2"/>
      <c r="E47" s="2"/>
      <c r="F47" s="14" t="s">
        <v>38</v>
      </c>
      <c r="G47" s="10"/>
      <c r="H47" s="12"/>
    </row>
    <row r="48" spans="2:10">
      <c r="C48" s="2"/>
      <c r="D48" s="2"/>
      <c r="E48" s="2"/>
      <c r="F48" s="10"/>
      <c r="G48" s="10"/>
      <c r="H48" s="12"/>
    </row>
    <row r="49" spans="3:8">
      <c r="C49" s="3" t="s">
        <v>30</v>
      </c>
      <c r="D49" s="2"/>
      <c r="E49" s="2"/>
      <c r="F49" s="10"/>
      <c r="G49" s="10"/>
      <c r="H49" s="12"/>
    </row>
    <row r="50" spans="3:8">
      <c r="C50" s="2" t="s">
        <v>31</v>
      </c>
      <c r="D50" s="2"/>
      <c r="E50" s="2"/>
      <c r="F50" s="14" t="s">
        <v>33</v>
      </c>
      <c r="G50" s="10"/>
      <c r="H50" s="12"/>
    </row>
    <row r="51" spans="3:8">
      <c r="C51" s="2"/>
      <c r="D51" s="2"/>
      <c r="E51" s="2"/>
      <c r="F51" s="14"/>
      <c r="G51" s="10"/>
      <c r="H51" s="12"/>
    </row>
    <row r="52" spans="3:8">
      <c r="C52" s="2" t="s">
        <v>32</v>
      </c>
      <c r="D52" s="2"/>
      <c r="E52" s="2"/>
      <c r="F52" s="10" t="s">
        <v>39</v>
      </c>
      <c r="G52" s="10"/>
      <c r="H52" s="12"/>
    </row>
    <row r="53" spans="3:8">
      <c r="C53" s="2"/>
      <c r="D53" s="2"/>
      <c r="E53" s="2"/>
      <c r="F53" s="10"/>
      <c r="G53" s="10"/>
      <c r="H53" s="12"/>
    </row>
  </sheetData>
  <mergeCells count="14">
    <mergeCell ref="B9:I9"/>
    <mergeCell ref="B1:I1"/>
    <mergeCell ref="B2:I2"/>
    <mergeCell ref="B3:I3"/>
    <mergeCell ref="C5:I5"/>
    <mergeCell ref="C6:I6"/>
    <mergeCell ref="G39:H39"/>
    <mergeCell ref="B11:I11"/>
    <mergeCell ref="B12:B13"/>
    <mergeCell ref="C12:C13"/>
    <mergeCell ref="D12:D13"/>
    <mergeCell ref="E12:E13"/>
    <mergeCell ref="F12:G12"/>
    <mergeCell ref="H12:I12"/>
  </mergeCells>
  <pageMargins left="1.299212598425197" right="0.31496062992125984" top="0.35433070866141736" bottom="0.15748031496062992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2025.07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2025-07-29T03:01:33Z</cp:lastPrinted>
  <dcterms:created xsi:type="dcterms:W3CDTF">2014-01-15T06:30:10Z</dcterms:created>
  <dcterms:modified xsi:type="dcterms:W3CDTF">2025-07-29T03:02:59Z</dcterms:modified>
</cp:coreProperties>
</file>