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Sain-uul-50\3. 2025 он\Guitsetgel\"/>
    </mc:Choice>
  </mc:AlternateContent>
  <xr:revisionPtr revIDLastSave="0" documentId="13_ncr:1_{4AE218F8-6595-4E82-8744-5E06E6FFFBC8}" xr6:coauthVersionLast="47" xr6:coauthVersionMax="47" xr10:uidLastSave="{00000000-0000-0000-0000-000000000000}"/>
  <bookViews>
    <workbookView xWindow="-120" yWindow="-120" windowWidth="29040" windowHeight="15720" tabRatio="992" xr2:uid="{00000000-000D-0000-FFFF-FFFF00000000}"/>
  </bookViews>
  <sheets>
    <sheet name="гүйцэтгэлийн маягт-ГСХ" sheetId="5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8" l="1"/>
  <c r="F22" i="58"/>
  <c r="F15" i="58"/>
  <c r="F16" i="58"/>
  <c r="F17" i="58"/>
  <c r="F18" i="58"/>
  <c r="F19" i="58"/>
  <c r="F20" i="58"/>
  <c r="F21" i="58"/>
  <c r="F12" i="58"/>
  <c r="F14" i="58" s="1"/>
  <c r="F13" i="58"/>
  <c r="F23" i="58"/>
  <c r="F24" i="58"/>
  <c r="F25" i="58"/>
  <c r="F26" i="58"/>
  <c r="F28" i="58"/>
  <c r="F29" i="58"/>
  <c r="F30" i="58"/>
  <c r="F31" i="58"/>
  <c r="F32" i="58"/>
  <c r="F33" i="58"/>
  <c r="F34" i="58"/>
  <c r="F35" i="58"/>
  <c r="F36" i="58"/>
  <c r="F39" i="58"/>
  <c r="F40" i="58"/>
  <c r="F41" i="58"/>
  <c r="F42" i="58"/>
  <c r="F43" i="58"/>
  <c r="F45" i="58"/>
  <c r="F46" i="58"/>
  <c r="F47" i="58"/>
  <c r="F49" i="58"/>
  <c r="F50" i="58"/>
  <c r="F51" i="58"/>
  <c r="F54" i="58"/>
  <c r="F55" i="58"/>
  <c r="F56" i="58"/>
  <c r="F57" i="58"/>
  <c r="F58" i="58"/>
  <c r="F59" i="58"/>
  <c r="F60" i="58"/>
  <c r="F61" i="58"/>
  <c r="F62" i="58"/>
  <c r="F63" i="58"/>
  <c r="F64" i="58"/>
  <c r="F65" i="58"/>
  <c r="F66" i="58"/>
  <c r="F67" i="58"/>
  <c r="F68" i="58"/>
  <c r="F69" i="58"/>
  <c r="F70" i="58"/>
  <c r="F71" i="58"/>
  <c r="F72" i="58"/>
  <c r="F73" i="58"/>
  <c r="F74" i="58"/>
  <c r="F75" i="58"/>
  <c r="F76" i="58"/>
  <c r="F77" i="58"/>
  <c r="F78" i="58"/>
  <c r="F80" i="58"/>
  <c r="F81" i="58"/>
  <c r="F82" i="58"/>
  <c r="F11" i="58"/>
  <c r="H13" i="58"/>
  <c r="H15" i="58"/>
  <c r="H16" i="58"/>
  <c r="H17" i="58"/>
  <c r="H18" i="58"/>
  <c r="H19" i="58"/>
  <c r="H20" i="58"/>
  <c r="H21" i="58"/>
  <c r="H23" i="58"/>
  <c r="H24" i="58"/>
  <c r="H25" i="58"/>
  <c r="H26" i="58"/>
  <c r="H28" i="58"/>
  <c r="H29" i="58"/>
  <c r="H30" i="58"/>
  <c r="H31" i="58"/>
  <c r="H32" i="58"/>
  <c r="H33" i="58"/>
  <c r="H34" i="58"/>
  <c r="H35" i="58"/>
  <c r="H36" i="58"/>
  <c r="H39" i="58"/>
  <c r="H40" i="58"/>
  <c r="H41" i="58"/>
  <c r="H42" i="58"/>
  <c r="H43" i="58"/>
  <c r="H45" i="58"/>
  <c r="H46" i="58"/>
  <c r="H47" i="58"/>
  <c r="H49" i="58"/>
  <c r="H50" i="58"/>
  <c r="H51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80" i="58"/>
  <c r="H81" i="58"/>
  <c r="H82" i="58"/>
  <c r="H12" i="58"/>
  <c r="H11" i="58"/>
  <c r="H27" i="58" l="1"/>
  <c r="H14" i="58"/>
  <c r="H83" i="58"/>
  <c r="F79" i="58"/>
  <c r="H44" i="58"/>
  <c r="F52" i="58"/>
  <c r="H52" i="58"/>
  <c r="H79" i="58"/>
  <c r="H22" i="58"/>
  <c r="H37" i="58"/>
  <c r="F83" i="58"/>
  <c r="F44" i="58"/>
  <c r="H48" i="58"/>
  <c r="F48" i="58"/>
  <c r="F37" i="58"/>
  <c r="H38" i="58" l="1"/>
  <c r="H53" i="58" s="1"/>
  <c r="H84" i="58" s="1"/>
  <c r="H85" i="58" s="1"/>
  <c r="H86" i="58" s="1"/>
  <c r="F38" i="58"/>
  <c r="F53" i="58" s="1"/>
  <c r="F84" i="58" s="1"/>
  <c r="F85" i="58" l="1"/>
  <c r="F86" i="58" s="1"/>
</calcChain>
</file>

<file path=xl/sharedStrings.xml><?xml version="1.0" encoding="utf-8"?>
<sst xmlns="http://schemas.openxmlformats.org/spreadsheetml/2006/main" count="180" uniqueCount="126">
  <si>
    <t>Дүн</t>
  </si>
  <si>
    <t>Танилцсан:</t>
  </si>
  <si>
    <t>Хянасан:</t>
  </si>
  <si>
    <t>Сансрын зургийн тайлал</t>
  </si>
  <si>
    <t>Эрлийн маршрут</t>
  </si>
  <si>
    <t>Төсөл, төсөв зохиолт</t>
  </si>
  <si>
    <t>Гүйцэтгэгч:</t>
  </si>
  <si>
    <t>Ажлын нэр, төрөл</t>
  </si>
  <si>
    <t>Тоо</t>
  </si>
  <si>
    <t>Хээрийн бэлтгэл ажил</t>
  </si>
  <si>
    <t>Шлихийн сорьцлолт</t>
  </si>
  <si>
    <t>Ховилон сорьцлолт</t>
  </si>
  <si>
    <t>НӨАТ-10 %</t>
  </si>
  <si>
    <t>I</t>
  </si>
  <si>
    <t>II</t>
  </si>
  <si>
    <t>III</t>
  </si>
  <si>
    <t>IV</t>
  </si>
  <si>
    <t>Хээрийн ажлын дүн  /II-IV/</t>
  </si>
  <si>
    <t>Хүн тээвэр</t>
  </si>
  <si>
    <t>Ачаа тээвэр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</si>
  <si>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</si>
  <si>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</si>
  <si>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</si>
  <si>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</si>
  <si>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</si>
  <si>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</si>
  <si>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</si>
  <si>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</si>
  <si>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</si>
  <si>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</si>
  <si>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</si>
  <si>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</si>
  <si>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</si>
  <si>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</si>
  <si>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</si>
  <si>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</si>
  <si>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</si>
  <si>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</si>
  <si>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</si>
  <si>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АЖЛЫН ГҮЙЦЭТГЭЛИЙН АКТ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</si>
  <si>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</si>
  <si>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</si>
  <si>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</si>
  <si>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</si>
  <si>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Геофизикийн дүн</t>
  </si>
  <si>
    <t>Тээврийн дүн</t>
  </si>
  <si>
    <t>Лабораторийн ажлын дүн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</si>
  <si>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</si>
  <si>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</si>
  <si>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</si>
  <si>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х/ө</t>
  </si>
  <si>
    <t>%</t>
  </si>
  <si>
    <t>км2</t>
  </si>
  <si>
    <t>УЛСЫН ТӨСВИЙН ХӨРӨНГӨӨР ХЭРЭГЖҮҮЛЖ БАЙГАА САЙН УУЛ-50ТӨСЛИЙН</t>
  </si>
  <si>
    <t>Төсвийн дүн:  1,701,972,130 /төгрөгөөр/</t>
  </si>
  <si>
    <t>т.км</t>
  </si>
  <si>
    <t>Геологийн зураглал 1:50 000</t>
  </si>
  <si>
    <t xml:space="preserve">Литогеохими анхдагч </t>
  </si>
  <si>
    <t>Литогеохимийн анхдагч тороор</t>
  </si>
  <si>
    <t xml:space="preserve">Литогеохими урсгал </t>
  </si>
  <si>
    <t xml:space="preserve">Литогеохими хоёрдогч (тор) </t>
  </si>
  <si>
    <t>сорьц</t>
  </si>
  <si>
    <t>Гаршын цэвэрлэгээ /суваг/</t>
  </si>
  <si>
    <t>Эргийн цэвэрлэгээ /шурф/</t>
  </si>
  <si>
    <t xml:space="preserve">Копуш </t>
  </si>
  <si>
    <t xml:space="preserve">Булалт </t>
  </si>
  <si>
    <t xml:space="preserve">Цэглэн сорьцлолт </t>
  </si>
  <si>
    <t>Протолочек авах</t>
  </si>
  <si>
    <t>Протолочек бутлалт</t>
  </si>
  <si>
    <t>Протолочек угаах</t>
  </si>
  <si>
    <t>Шлихийн угаалга</t>
  </si>
  <si>
    <t>Сувгаас авах геохими</t>
  </si>
  <si>
    <t>Гидрохимийн сорьцлолт</t>
  </si>
  <si>
    <t>Хадан монолит</t>
  </si>
  <si>
    <t xml:space="preserve">сорьц </t>
  </si>
  <si>
    <t>куб.м</t>
  </si>
  <si>
    <t xml:space="preserve">Зохион байгуулалт </t>
  </si>
  <si>
    <t xml:space="preserve">Татан буулгалт </t>
  </si>
  <si>
    <t>Хээрийн хангамж томилолт</t>
  </si>
  <si>
    <t xml:space="preserve">Суурин боловсруулалт </t>
  </si>
  <si>
    <t>Тайлангийн зураг</t>
  </si>
  <si>
    <t>ш</t>
  </si>
  <si>
    <t>Үйлдвэрийн тээвэр</t>
  </si>
  <si>
    <t xml:space="preserve">Соронзон хайгуул </t>
  </si>
  <si>
    <t>Цахилгаан хайгуул зүсэлт</t>
  </si>
  <si>
    <t>Албадмал туйлжилт ДГ-дифоль</t>
  </si>
  <si>
    <t>Сансрын зураг авах</t>
  </si>
  <si>
    <t>ГМТ-д тайлан үзэх</t>
  </si>
  <si>
    <t>Байрны түрээс 50 м2</t>
  </si>
  <si>
    <t xml:space="preserve">Протолочекийн бүрэн </t>
  </si>
  <si>
    <t>Эрдсийн хураангуй шинжилгээ</t>
  </si>
  <si>
    <t xml:space="preserve">Петрографийн хураангуй </t>
  </si>
  <si>
    <t>Шлиф бэлтгэл</t>
  </si>
  <si>
    <t xml:space="preserve">Минераграф хураангуй </t>
  </si>
  <si>
    <t>Аншлиф бэлтгэл</t>
  </si>
  <si>
    <t>Усны бүрэн шинжилгээ</t>
  </si>
  <si>
    <t>ICP 20 элемент</t>
  </si>
  <si>
    <t>ICP 30 элемент</t>
  </si>
  <si>
    <t>Газрын ховор элемент</t>
  </si>
  <si>
    <t>Хана, өнгөлгөөний чулуу</t>
  </si>
  <si>
    <t>Барилгын элс</t>
  </si>
  <si>
    <t>Барилгын хайрга, дайрга</t>
  </si>
  <si>
    <t xml:space="preserve">Силикатын бүрэн </t>
  </si>
  <si>
    <t>Алт пробир /жин/</t>
  </si>
  <si>
    <t>Алт (ААС)</t>
  </si>
  <si>
    <t>Мөнгө AAS</t>
  </si>
  <si>
    <t>Зэс цайр хартугалга ААS</t>
  </si>
  <si>
    <t xml:space="preserve">200 гр  дээжийн буталгаа </t>
  </si>
  <si>
    <t>2 кг хүртэл дээж нунтаглах</t>
  </si>
  <si>
    <t>Ховилон сорьц бутлах 8 кг</t>
  </si>
  <si>
    <t>Шууд дискээр</t>
  </si>
  <si>
    <t>Үнэмлэхүй насны шинжилгээ</t>
  </si>
  <si>
    <t>Палеонтологийн шинжилгээ</t>
  </si>
  <si>
    <t>Үр тоосонцрын шинжилгээ</t>
  </si>
  <si>
    <t>төг</t>
  </si>
  <si>
    <t>сар</t>
  </si>
  <si>
    <t>тм</t>
  </si>
  <si>
    <t xml:space="preserve">                    ҮГА-ны ГСХ-ийн дарга                                          Н.Мөнхбилэг</t>
  </si>
  <si>
    <t xml:space="preserve">                    ҮГА-ны ГСХ-ийн мэргэжилтэн                              Х.Ганхуяг</t>
  </si>
  <si>
    <t xml:space="preserve">ҮГА-ны ЭБСТЭЗХ-ийн норомчлол, </t>
  </si>
  <si>
    <t xml:space="preserve">       </t>
  </si>
  <si>
    <t xml:space="preserve">             санхүүжилт хариуцсан мэргэжилтэн                            Ц.Эрдэнэ-Очир          </t>
  </si>
  <si>
    <t xml:space="preserve">                                                      Төслийн ахлагч                                   Н.Нямдорж</t>
  </si>
  <si>
    <t xml:space="preserve">                                                      Нягтлан бодогч                                Ц.Ариунаа</t>
  </si>
  <si>
    <t xml:space="preserve">             Сутур зона ХХК-ийн гүйцэтгэх захирал                                   Р.Энхтүвшин</t>
  </si>
  <si>
    <t>2025 оны 9 дүгээр сарын 1-нээс 9 дүгээр сарын 30-ны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</si>
</sst>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  <numFmt numFmtId="167" formatCode="0.0"/>
  </numFmts>
  <fonts count="1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166" fontId="0" fillId="0" borderId="3" xfId="7" applyNumberFormat="1" applyFont="1" applyFill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0" fillId="0" borderId="4" xfId="7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6" fontId="0" fillId="0" borderId="2" xfId="7" applyNumberFormat="1" applyFont="1" applyFill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0" fillId="0" borderId="0" xfId="0" applyNumberFormat="1"/>
    <xf numFmtId="3" fontId="7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8">
    <cellStyle name="Comma" xfId="7" builtinId="3"/>
    <cellStyle name="Comma 2" xfId="1" xr:uid="{00000000-0005-0000-0000-000000000000}"/>
    <cellStyle name="Comma 2 2" xfId="5" xr:uid="{00000000-0005-0000-0000-000001000000}"/>
    <cellStyle name="Comma 3" xfId="4" xr:uid="{00000000-0005-0000-0000-000002000000}"/>
    <cellStyle name="Comma 4" xfId="6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topLeftCell="A59" zoomScaleNormal="100" workbookViewId="0">
      <selection activeCell="G83" sqref="G83"/>
    </sheetView>
  </sheetViews>
  <sheetFormatPr defaultRowHeight="14.25" x14ac:dyDescent="0.2"/>
  <cols>
    <col min="1" max="1" width="5.75" style="16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3.25" customWidth="1"/>
    <col min="7" max="7" width="11.25" customWidth="1"/>
    <col min="8" max="8" width="13.75" customWidth="1"/>
    <col min="9" max="9" width="11.125" bestFit="1" customWidth="1"/>
  </cols>
  <sheetData>
    <row r="1" spans="1:8" x14ac:dyDescent="0.2">
      <c r="A1" s="39" t="s">
        <v>47</v>
      </c>
      <c r="B1" s="39"/>
      <c r="C1" s="39"/>
      <c r="D1" s="39"/>
      <c r="E1" s="39"/>
      <c r="F1" s="39"/>
      <c r="G1" s="39"/>
      <c r="H1" s="39"/>
    </row>
    <row r="2" spans="1:8" x14ac:dyDescent="0.2">
      <c r="A2" s="39" t="s">
        <v>48</v>
      </c>
      <c r="B2" s="39"/>
      <c r="C2" s="39"/>
      <c r="D2" s="39"/>
      <c r="E2" s="39"/>
      <c r="F2" s="39"/>
      <c r="G2" s="39"/>
      <c r="H2" s="39"/>
    </row>
    <row r="3" spans="1:8" x14ac:dyDescent="0.2">
      <c r="A3" s="39" t="s">
        <v>49</v>
      </c>
      <c r="B3" s="39"/>
      <c r="C3" s="39"/>
      <c r="D3" s="39"/>
      <c r="E3" s="39"/>
      <c r="F3" s="39"/>
      <c r="G3" s="39"/>
      <c r="H3" s="39"/>
    </row>
    <row r="4" spans="1:8" ht="15" x14ac:dyDescent="0.25">
      <c r="B4" s="45" t="s">
        <v>53</v>
      </c>
      <c r="C4" s="45"/>
      <c r="D4" s="45"/>
      <c r="E4" s="45"/>
      <c r="F4" s="45"/>
      <c r="G4" s="45"/>
      <c r="H4" s="45"/>
    </row>
    <row r="5" spans="1:8" ht="15" x14ac:dyDescent="0.25">
      <c r="B5" s="45" t="s">
        <v>39</v>
      </c>
      <c r="C5" s="45"/>
      <c r="D5" s="45"/>
      <c r="E5" s="45"/>
      <c r="F5" s="45"/>
      <c r="G5" s="45"/>
      <c r="H5" s="45"/>
    </row>
    <row r="6" spans="1:8" x14ac:dyDescent="0.2">
      <c r="A6" s="40" t="s">
        <v>125</v>
      </c>
      <c r="B6" s="40"/>
      <c r="C6" s="40"/>
      <c r="D6" s="40"/>
      <c r="E6" s="40"/>
      <c r="F6" s="40"/>
      <c r="G6" s="40"/>
      <c r="H6" s="40"/>
    </row>
    <row r="7" spans="1:8" ht="15" customHeight="1" x14ac:dyDescent="0.2">
      <c r="A7" s="40" t="s">
        <v>54</v>
      </c>
      <c r="B7" s="40"/>
      <c r="C7" s="40"/>
      <c r="D7" s="40"/>
      <c r="E7" s="40"/>
      <c r="F7" s="40"/>
      <c r="G7" s="40"/>
      <c r="H7" s="40"/>
    </row>
    <row r="8" spans="1:8" ht="30" customHeight="1" x14ac:dyDescent="0.2">
      <c r="A8" s="42" t="s">
        <v>38</v>
      </c>
      <c r="B8" s="42" t="s">
        <v>7</v>
      </c>
      <c r="C8" s="43" t="s">
        <v>34</v>
      </c>
      <c r="D8" s="43" t="s">
        <v>35</v>
      </c>
      <c r="E8" s="41" t="s">
        <v>36</v>
      </c>
      <c r="F8" s="41"/>
      <c r="G8" s="41" t="s">
        <v>37</v>
      </c>
      <c r="H8" s="41"/>
    </row>
    <row r="9" spans="1:8" x14ac:dyDescent="0.2">
      <c r="A9" s="42"/>
      <c r="B9" s="42"/>
      <c r="C9" s="44"/>
      <c r="D9" s="44"/>
      <c r="E9" s="2" t="s">
        <v>8</v>
      </c>
      <c r="F9" s="2" t="s">
        <v>0</v>
      </c>
      <c r="G9" s="2" t="s">
        <v>8</v>
      </c>
      <c r="H9" s="2" t="s">
        <v>0</v>
      </c>
    </row>
    <row r="10" spans="1:8" ht="13.5" customHeight="1" x14ac:dyDescent="0.2">
      <c r="A10" s="2">
        <v>0</v>
      </c>
      <c r="B10" s="2">
        <v>1</v>
      </c>
      <c r="C10" s="3">
        <v>2</v>
      </c>
      <c r="D10" s="3">
        <v>3</v>
      </c>
      <c r="E10" s="2">
        <v>4</v>
      </c>
      <c r="F10" s="2">
        <v>5</v>
      </c>
      <c r="G10" s="2">
        <v>6</v>
      </c>
      <c r="H10" s="2">
        <v>7</v>
      </c>
    </row>
    <row r="11" spans="1:8" ht="13.5" customHeight="1" x14ac:dyDescent="0.2">
      <c r="A11" s="2"/>
      <c r="B11" s="4" t="s">
        <v>5</v>
      </c>
      <c r="C11" s="17" t="s">
        <v>50</v>
      </c>
      <c r="D11" s="18">
        <v>85000</v>
      </c>
      <c r="E11" s="19"/>
      <c r="F11" s="5">
        <f>E11*D11</f>
        <v>0</v>
      </c>
      <c r="G11" s="19">
        <v>193.5</v>
      </c>
      <c r="H11" s="5">
        <f>G11*D11</f>
        <v>16447500</v>
      </c>
    </row>
    <row r="12" spans="1:8" ht="13.5" customHeight="1" x14ac:dyDescent="0.2">
      <c r="A12" s="2"/>
      <c r="B12" s="4" t="s">
        <v>9</v>
      </c>
      <c r="C12" s="17" t="s">
        <v>51</v>
      </c>
      <c r="D12" s="18">
        <v>350000</v>
      </c>
      <c r="E12" s="12"/>
      <c r="F12" s="5">
        <f t="shared" ref="F12:F75" si="0">E12*D12</f>
        <v>0</v>
      </c>
      <c r="G12" s="12">
        <v>70</v>
      </c>
      <c r="H12" s="5">
        <f t="shared" ref="H12:H75" si="1">G12*D12</f>
        <v>24500000</v>
      </c>
    </row>
    <row r="13" spans="1:8" ht="13.5" customHeight="1" x14ac:dyDescent="0.2">
      <c r="A13" s="2"/>
      <c r="B13" s="4" t="s">
        <v>3</v>
      </c>
      <c r="C13" s="17" t="s">
        <v>52</v>
      </c>
      <c r="D13" s="18">
        <v>5800</v>
      </c>
      <c r="E13" s="20"/>
      <c r="F13" s="5">
        <f t="shared" si="0"/>
        <v>0</v>
      </c>
      <c r="G13" s="20">
        <v>2961.87</v>
      </c>
      <c r="H13" s="5">
        <f t="shared" si="1"/>
        <v>17178846</v>
      </c>
    </row>
    <row r="14" spans="1:8" ht="13.5" customHeight="1" thickBot="1" x14ac:dyDescent="0.25">
      <c r="A14" s="30" t="s">
        <v>13</v>
      </c>
      <c r="B14" s="29" t="s">
        <v>40</v>
      </c>
      <c r="C14" s="30"/>
      <c r="D14" s="31"/>
      <c r="E14" s="32"/>
      <c r="F14" s="37">
        <f>SUM(F11:F13)</f>
        <v>0</v>
      </c>
      <c r="G14" s="32"/>
      <c r="H14" s="31">
        <f>SUM(H11:H13)</f>
        <v>58126346</v>
      </c>
    </row>
    <row r="15" spans="1:8" ht="13.5" customHeight="1" x14ac:dyDescent="0.2">
      <c r="A15" s="33"/>
      <c r="B15" s="24" t="s">
        <v>56</v>
      </c>
      <c r="C15" s="25" t="s">
        <v>52</v>
      </c>
      <c r="D15" s="26">
        <v>155000</v>
      </c>
      <c r="E15" s="27">
        <v>590</v>
      </c>
      <c r="F15" s="28">
        <f t="shared" si="0"/>
        <v>91450000</v>
      </c>
      <c r="G15" s="27">
        <v>1060</v>
      </c>
      <c r="H15" s="28">
        <f t="shared" si="1"/>
        <v>164300000</v>
      </c>
    </row>
    <row r="16" spans="1:8" ht="13.5" customHeight="1" x14ac:dyDescent="0.2">
      <c r="A16" s="2"/>
      <c r="B16" s="12" t="s">
        <v>4</v>
      </c>
      <c r="C16" s="17" t="s">
        <v>55</v>
      </c>
      <c r="D16" s="18">
        <v>150000</v>
      </c>
      <c r="E16" s="11">
        <v>5</v>
      </c>
      <c r="F16" s="5">
        <f t="shared" si="0"/>
        <v>750000</v>
      </c>
      <c r="G16" s="11">
        <v>15</v>
      </c>
      <c r="H16" s="5">
        <f t="shared" si="1"/>
        <v>2250000</v>
      </c>
    </row>
    <row r="17" spans="1:8" ht="13.5" customHeight="1" x14ac:dyDescent="0.2">
      <c r="A17" s="2"/>
      <c r="B17" s="12" t="s">
        <v>10</v>
      </c>
      <c r="C17" s="17" t="s">
        <v>61</v>
      </c>
      <c r="D17" s="18">
        <v>11000</v>
      </c>
      <c r="E17" s="11">
        <v>390</v>
      </c>
      <c r="F17" s="5">
        <f t="shared" si="0"/>
        <v>4290000</v>
      </c>
      <c r="G17" s="11">
        <v>520</v>
      </c>
      <c r="H17" s="5">
        <f t="shared" si="1"/>
        <v>5720000</v>
      </c>
    </row>
    <row r="18" spans="1:8" ht="13.5" customHeight="1" x14ac:dyDescent="0.2">
      <c r="A18" s="2"/>
      <c r="B18" s="12" t="s">
        <v>57</v>
      </c>
      <c r="C18" s="17" t="s">
        <v>61</v>
      </c>
      <c r="D18" s="18">
        <v>12000</v>
      </c>
      <c r="E18" s="11">
        <v>250</v>
      </c>
      <c r="F18" s="5">
        <f t="shared" si="0"/>
        <v>3000000</v>
      </c>
      <c r="G18" s="11">
        <v>250</v>
      </c>
      <c r="H18" s="5">
        <f t="shared" si="1"/>
        <v>3000000</v>
      </c>
    </row>
    <row r="19" spans="1:8" ht="13.5" customHeight="1" x14ac:dyDescent="0.2">
      <c r="A19" s="2"/>
      <c r="B19" s="12" t="s">
        <v>58</v>
      </c>
      <c r="C19" s="17" t="s">
        <v>61</v>
      </c>
      <c r="D19" s="18">
        <v>11000</v>
      </c>
      <c r="E19" s="5"/>
      <c r="F19" s="5">
        <f t="shared" si="0"/>
        <v>0</v>
      </c>
      <c r="G19" s="5"/>
      <c r="H19" s="5">
        <f t="shared" si="1"/>
        <v>0</v>
      </c>
    </row>
    <row r="20" spans="1:8" ht="13.5" customHeight="1" x14ac:dyDescent="0.2">
      <c r="A20" s="2"/>
      <c r="B20" s="12" t="s">
        <v>59</v>
      </c>
      <c r="C20" s="17" t="s">
        <v>61</v>
      </c>
      <c r="D20" s="18">
        <v>13000</v>
      </c>
      <c r="E20" s="11">
        <v>520</v>
      </c>
      <c r="F20" s="5">
        <f t="shared" si="0"/>
        <v>6760000</v>
      </c>
      <c r="G20" s="11">
        <v>520</v>
      </c>
      <c r="H20" s="5">
        <f t="shared" si="1"/>
        <v>6760000</v>
      </c>
    </row>
    <row r="21" spans="1:8" ht="13.5" customHeight="1" x14ac:dyDescent="0.2">
      <c r="A21" s="2"/>
      <c r="B21" s="12" t="s">
        <v>60</v>
      </c>
      <c r="C21" s="17" t="s">
        <v>61</v>
      </c>
      <c r="D21" s="18">
        <v>11000</v>
      </c>
      <c r="E21" s="11"/>
      <c r="F21" s="5">
        <f t="shared" si="0"/>
        <v>0</v>
      </c>
      <c r="G21" s="11"/>
      <c r="H21" s="5">
        <f t="shared" si="1"/>
        <v>0</v>
      </c>
    </row>
    <row r="22" spans="1:8" ht="13.5" customHeight="1" x14ac:dyDescent="0.2">
      <c r="A22" s="6" t="s">
        <v>14</v>
      </c>
      <c r="B22" s="7" t="s">
        <v>41</v>
      </c>
      <c r="C22" s="6"/>
      <c r="D22" s="8"/>
      <c r="E22" s="9"/>
      <c r="F22" s="8">
        <f>SUM(F15:F21)</f>
        <v>106250000</v>
      </c>
      <c r="G22" s="9"/>
      <c r="H22" s="8">
        <f>SUM(H15:H21)</f>
        <v>182030000</v>
      </c>
    </row>
    <row r="23" spans="1:8" ht="13.5" customHeight="1" x14ac:dyDescent="0.2">
      <c r="A23" s="2"/>
      <c r="B23" s="12" t="s">
        <v>62</v>
      </c>
      <c r="C23" s="17" t="s">
        <v>75</v>
      </c>
      <c r="D23" s="18">
        <v>85000</v>
      </c>
      <c r="E23" s="11"/>
      <c r="F23" s="5">
        <f t="shared" si="0"/>
        <v>0</v>
      </c>
      <c r="G23" s="11"/>
      <c r="H23" s="5">
        <f t="shared" si="1"/>
        <v>0</v>
      </c>
    </row>
    <row r="24" spans="1:8" ht="13.5" customHeight="1" x14ac:dyDescent="0.2">
      <c r="A24" s="2"/>
      <c r="B24" s="12" t="s">
        <v>63</v>
      </c>
      <c r="C24" s="17" t="s">
        <v>116</v>
      </c>
      <c r="D24" s="18">
        <v>55000</v>
      </c>
      <c r="E24" s="11"/>
      <c r="F24" s="5">
        <f t="shared" si="0"/>
        <v>0</v>
      </c>
      <c r="G24" s="11"/>
      <c r="H24" s="5">
        <f t="shared" si="1"/>
        <v>0</v>
      </c>
    </row>
    <row r="25" spans="1:8" ht="13.5" customHeight="1" x14ac:dyDescent="0.2">
      <c r="A25" s="2"/>
      <c r="B25" s="13" t="s">
        <v>64</v>
      </c>
      <c r="C25" s="17" t="s">
        <v>75</v>
      </c>
      <c r="D25" s="18">
        <v>65523</v>
      </c>
      <c r="E25" s="11">
        <v>10.4</v>
      </c>
      <c r="F25" s="5">
        <f t="shared" si="0"/>
        <v>681439.20000000007</v>
      </c>
      <c r="G25" s="11">
        <v>10.4</v>
      </c>
      <c r="H25" s="5">
        <f t="shared" si="1"/>
        <v>681439.20000000007</v>
      </c>
    </row>
    <row r="26" spans="1:8" ht="13.5" customHeight="1" x14ac:dyDescent="0.2">
      <c r="A26" s="2"/>
      <c r="B26" s="13" t="s">
        <v>65</v>
      </c>
      <c r="C26" s="17" t="s">
        <v>75</v>
      </c>
      <c r="D26" s="18">
        <v>66000</v>
      </c>
      <c r="E26" s="11">
        <v>10.4</v>
      </c>
      <c r="F26" s="5">
        <f t="shared" si="0"/>
        <v>686400</v>
      </c>
      <c r="G26" s="11">
        <v>10.4</v>
      </c>
      <c r="H26" s="5">
        <f t="shared" si="1"/>
        <v>686400</v>
      </c>
    </row>
    <row r="27" spans="1:8" ht="13.5" customHeight="1" x14ac:dyDescent="0.2">
      <c r="A27" s="6" t="s">
        <v>15</v>
      </c>
      <c r="B27" s="7" t="s">
        <v>42</v>
      </c>
      <c r="C27" s="6"/>
      <c r="D27" s="8"/>
      <c r="E27" s="9"/>
      <c r="F27" s="8">
        <f>SUM(F23:F26)</f>
        <v>1367839.2000000002</v>
      </c>
      <c r="G27" s="8"/>
      <c r="H27" s="8">
        <f t="shared" ref="H27" si="2">SUM(H23:H26)</f>
        <v>1367839.2000000002</v>
      </c>
    </row>
    <row r="28" spans="1:8" ht="13.5" customHeight="1" x14ac:dyDescent="0.2">
      <c r="A28" s="2"/>
      <c r="B28" s="12" t="s">
        <v>11</v>
      </c>
      <c r="C28" s="17" t="s">
        <v>74</v>
      </c>
      <c r="D28" s="18">
        <v>27000</v>
      </c>
      <c r="E28" s="11"/>
      <c r="F28" s="5">
        <f t="shared" si="0"/>
        <v>0</v>
      </c>
      <c r="G28" s="11"/>
      <c r="H28" s="5">
        <f t="shared" si="1"/>
        <v>0</v>
      </c>
    </row>
    <row r="29" spans="1:8" ht="13.5" customHeight="1" x14ac:dyDescent="0.2">
      <c r="A29" s="2"/>
      <c r="B29" s="12" t="s">
        <v>66</v>
      </c>
      <c r="C29" s="17" t="s">
        <v>61</v>
      </c>
      <c r="D29" s="18">
        <v>13500</v>
      </c>
      <c r="E29" s="11">
        <v>20</v>
      </c>
      <c r="F29" s="5">
        <f t="shared" si="0"/>
        <v>270000</v>
      </c>
      <c r="G29" s="11">
        <v>35</v>
      </c>
      <c r="H29" s="5">
        <f t="shared" si="1"/>
        <v>472500</v>
      </c>
    </row>
    <row r="30" spans="1:8" ht="13.5" customHeight="1" x14ac:dyDescent="0.2">
      <c r="A30" s="2"/>
      <c r="B30" s="12" t="s">
        <v>67</v>
      </c>
      <c r="C30" s="17" t="s">
        <v>61</v>
      </c>
      <c r="D30" s="18">
        <v>21000</v>
      </c>
      <c r="E30" s="11">
        <v>2</v>
      </c>
      <c r="F30" s="5">
        <f t="shared" si="0"/>
        <v>42000</v>
      </c>
      <c r="G30" s="11">
        <v>2</v>
      </c>
      <c r="H30" s="5">
        <f t="shared" si="1"/>
        <v>42000</v>
      </c>
    </row>
    <row r="31" spans="1:8" ht="13.5" customHeight="1" x14ac:dyDescent="0.2">
      <c r="A31" s="2"/>
      <c r="B31" s="12" t="s">
        <v>68</v>
      </c>
      <c r="C31" s="17" t="s">
        <v>61</v>
      </c>
      <c r="D31" s="18">
        <v>35000</v>
      </c>
      <c r="E31" s="11">
        <v>2</v>
      </c>
      <c r="F31" s="5">
        <f t="shared" si="0"/>
        <v>70000</v>
      </c>
      <c r="G31" s="11">
        <v>2</v>
      </c>
      <c r="H31" s="5">
        <f t="shared" si="1"/>
        <v>70000</v>
      </c>
    </row>
    <row r="32" spans="1:8" ht="13.5" customHeight="1" x14ac:dyDescent="0.2">
      <c r="A32" s="2"/>
      <c r="B32" s="12" t="s">
        <v>69</v>
      </c>
      <c r="C32" s="17" t="s">
        <v>61</v>
      </c>
      <c r="D32" s="18">
        <v>56000</v>
      </c>
      <c r="E32" s="11">
        <v>2</v>
      </c>
      <c r="F32" s="5">
        <f t="shared" si="0"/>
        <v>112000</v>
      </c>
      <c r="G32" s="11">
        <v>2</v>
      </c>
      <c r="H32" s="5">
        <f t="shared" si="1"/>
        <v>112000</v>
      </c>
    </row>
    <row r="33" spans="1:8" ht="13.5" customHeight="1" x14ac:dyDescent="0.2">
      <c r="A33" s="2"/>
      <c r="B33" s="12" t="s">
        <v>70</v>
      </c>
      <c r="C33" s="17" t="s">
        <v>75</v>
      </c>
      <c r="D33" s="18">
        <v>250000</v>
      </c>
      <c r="E33" s="11">
        <v>10.4</v>
      </c>
      <c r="F33" s="5">
        <f t="shared" si="0"/>
        <v>2600000</v>
      </c>
      <c r="G33" s="11">
        <v>10.4</v>
      </c>
      <c r="H33" s="5">
        <f t="shared" si="1"/>
        <v>2600000</v>
      </c>
    </row>
    <row r="34" spans="1:8" ht="13.5" customHeight="1" x14ac:dyDescent="0.2">
      <c r="A34" s="2"/>
      <c r="B34" s="12" t="s">
        <v>71</v>
      </c>
      <c r="C34" s="17" t="s">
        <v>61</v>
      </c>
      <c r="D34" s="18">
        <v>9500</v>
      </c>
      <c r="E34" s="11"/>
      <c r="F34" s="5">
        <f t="shared" si="0"/>
        <v>0</v>
      </c>
      <c r="G34" s="11"/>
      <c r="H34" s="5">
        <f t="shared" si="1"/>
        <v>0</v>
      </c>
    </row>
    <row r="35" spans="1:8" ht="13.5" customHeight="1" x14ac:dyDescent="0.2">
      <c r="A35" s="2"/>
      <c r="B35" s="12" t="s">
        <v>72</v>
      </c>
      <c r="C35" s="17" t="s">
        <v>61</v>
      </c>
      <c r="D35" s="18">
        <v>55000</v>
      </c>
      <c r="E35" s="11"/>
      <c r="F35" s="5">
        <f t="shared" si="0"/>
        <v>0</v>
      </c>
      <c r="G35" s="11"/>
      <c r="H35" s="5">
        <f t="shared" si="1"/>
        <v>0</v>
      </c>
    </row>
    <row r="36" spans="1:8" ht="13.5" customHeight="1" x14ac:dyDescent="0.2">
      <c r="A36" s="2"/>
      <c r="B36" s="12" t="s">
        <v>73</v>
      </c>
      <c r="C36" s="17" t="s">
        <v>61</v>
      </c>
      <c r="D36" s="18">
        <v>150000</v>
      </c>
      <c r="E36" s="11"/>
      <c r="F36" s="5">
        <f t="shared" si="0"/>
        <v>0</v>
      </c>
      <c r="G36" s="11"/>
      <c r="H36" s="5">
        <f t="shared" si="1"/>
        <v>0</v>
      </c>
    </row>
    <row r="37" spans="1:8" ht="13.5" customHeight="1" x14ac:dyDescent="0.2">
      <c r="A37" s="6" t="s">
        <v>16</v>
      </c>
      <c r="B37" s="7" t="s">
        <v>43</v>
      </c>
      <c r="C37" s="6"/>
      <c r="D37" s="8"/>
      <c r="E37" s="9"/>
      <c r="F37" s="8">
        <f>SUM(F28:F36)</f>
        <v>3094000</v>
      </c>
      <c r="G37" s="8"/>
      <c r="H37" s="8">
        <f t="shared" ref="H37" si="3">SUM(H28:H36)</f>
        <v>3296500</v>
      </c>
    </row>
    <row r="38" spans="1:8" ht="13.5" customHeight="1" thickBot="1" x14ac:dyDescent="0.25">
      <c r="A38" s="6" t="s">
        <v>20</v>
      </c>
      <c r="B38" s="29" t="s">
        <v>17</v>
      </c>
      <c r="C38" s="30"/>
      <c r="D38" s="31"/>
      <c r="E38" s="32"/>
      <c r="F38" s="31">
        <f>F37+F27+F22</f>
        <v>110711839.2</v>
      </c>
      <c r="G38" s="31"/>
      <c r="H38" s="31">
        <f t="shared" ref="H38" si="4">H37+H27+H22</f>
        <v>186694339.19999999</v>
      </c>
    </row>
    <row r="39" spans="1:8" ht="13.5" customHeight="1" x14ac:dyDescent="0.2">
      <c r="A39" s="2"/>
      <c r="B39" s="24" t="s">
        <v>76</v>
      </c>
      <c r="C39" s="25" t="s">
        <v>51</v>
      </c>
      <c r="D39" s="26">
        <v>152500</v>
      </c>
      <c r="E39" s="24"/>
      <c r="F39" s="28">
        <f t="shared" si="0"/>
        <v>0</v>
      </c>
      <c r="G39" s="24">
        <v>70</v>
      </c>
      <c r="H39" s="28">
        <f t="shared" si="1"/>
        <v>10675000</v>
      </c>
    </row>
    <row r="40" spans="1:8" ht="13.5" customHeight="1" x14ac:dyDescent="0.2">
      <c r="A40" s="2"/>
      <c r="B40" s="12" t="s">
        <v>77</v>
      </c>
      <c r="C40" s="17" t="s">
        <v>51</v>
      </c>
      <c r="D40" s="18">
        <v>135500</v>
      </c>
      <c r="E40" s="11"/>
      <c r="F40" s="5">
        <f t="shared" si="0"/>
        <v>0</v>
      </c>
      <c r="G40" s="11"/>
      <c r="H40" s="5">
        <f t="shared" si="1"/>
        <v>0</v>
      </c>
    </row>
    <row r="41" spans="1:8" ht="13.5" customHeight="1" x14ac:dyDescent="0.2">
      <c r="A41" s="2"/>
      <c r="B41" s="12" t="s">
        <v>78</v>
      </c>
      <c r="C41" s="17" t="s">
        <v>50</v>
      </c>
      <c r="D41" s="18">
        <v>30000</v>
      </c>
      <c r="E41" s="11">
        <v>690</v>
      </c>
      <c r="F41" s="5">
        <f t="shared" si="0"/>
        <v>20700000</v>
      </c>
      <c r="G41" s="11">
        <v>1403</v>
      </c>
      <c r="H41" s="5">
        <f t="shared" si="1"/>
        <v>42090000</v>
      </c>
    </row>
    <row r="42" spans="1:8" ht="13.5" customHeight="1" x14ac:dyDescent="0.2">
      <c r="A42" s="2"/>
      <c r="B42" s="12" t="s">
        <v>79</v>
      </c>
      <c r="C42" s="17" t="s">
        <v>50</v>
      </c>
      <c r="D42" s="18">
        <v>55000</v>
      </c>
      <c r="E42" s="12">
        <v>0</v>
      </c>
      <c r="F42" s="5">
        <f t="shared" si="0"/>
        <v>0</v>
      </c>
      <c r="G42" s="12">
        <v>193</v>
      </c>
      <c r="H42" s="5">
        <f t="shared" si="1"/>
        <v>10615000</v>
      </c>
    </row>
    <row r="43" spans="1:8" ht="13.5" customHeight="1" x14ac:dyDescent="0.2">
      <c r="A43" s="2"/>
      <c r="B43" s="12" t="s">
        <v>80</v>
      </c>
      <c r="C43" s="17" t="s">
        <v>81</v>
      </c>
      <c r="D43" s="18">
        <v>147693.60563380283</v>
      </c>
      <c r="E43" s="11"/>
      <c r="F43" s="5">
        <f t="shared" si="0"/>
        <v>0</v>
      </c>
      <c r="G43" s="11"/>
      <c r="H43" s="5">
        <f t="shared" si="1"/>
        <v>0</v>
      </c>
    </row>
    <row r="44" spans="1:8" ht="13.5" customHeight="1" x14ac:dyDescent="0.2">
      <c r="A44" s="6" t="s">
        <v>21</v>
      </c>
      <c r="B44" s="7" t="s">
        <v>0</v>
      </c>
      <c r="C44" s="14"/>
      <c r="D44" s="8"/>
      <c r="E44" s="9"/>
      <c r="F44" s="8">
        <f>SUM(F39:F43)</f>
        <v>20700000</v>
      </c>
      <c r="G44" s="8"/>
      <c r="H44" s="8">
        <f t="shared" ref="H44" si="5">SUM(H39:H43)</f>
        <v>63380000</v>
      </c>
    </row>
    <row r="45" spans="1:8" ht="13.5" customHeight="1" x14ac:dyDescent="0.2">
      <c r="A45" s="2"/>
      <c r="B45" s="12" t="s">
        <v>18</v>
      </c>
      <c r="C45" s="17" t="s">
        <v>55</v>
      </c>
      <c r="D45" s="18">
        <v>1200</v>
      </c>
      <c r="E45" s="12">
        <v>2100</v>
      </c>
      <c r="F45" s="5">
        <f t="shared" si="0"/>
        <v>2520000</v>
      </c>
      <c r="G45" s="12">
        <v>5300</v>
      </c>
      <c r="H45" s="5">
        <f t="shared" si="1"/>
        <v>6360000</v>
      </c>
    </row>
    <row r="46" spans="1:8" ht="13.5" customHeight="1" x14ac:dyDescent="0.2">
      <c r="A46" s="2"/>
      <c r="B46" s="12" t="s">
        <v>82</v>
      </c>
      <c r="C46" s="17" t="s">
        <v>55</v>
      </c>
      <c r="D46" s="18">
        <v>1400</v>
      </c>
      <c r="E46" s="12">
        <v>6230</v>
      </c>
      <c r="F46" s="5">
        <f t="shared" si="0"/>
        <v>8722000</v>
      </c>
      <c r="G46" s="12">
        <v>11340</v>
      </c>
      <c r="H46" s="5">
        <f t="shared" si="1"/>
        <v>15876000</v>
      </c>
    </row>
    <row r="47" spans="1:8" ht="13.5" customHeight="1" x14ac:dyDescent="0.2">
      <c r="A47" s="2"/>
      <c r="B47" s="12" t="s">
        <v>19</v>
      </c>
      <c r="C47" s="17" t="s">
        <v>55</v>
      </c>
      <c r="D47" s="18">
        <v>2000</v>
      </c>
      <c r="E47" s="11"/>
      <c r="F47" s="5">
        <f t="shared" si="0"/>
        <v>0</v>
      </c>
      <c r="G47" s="11">
        <v>2310</v>
      </c>
      <c r="H47" s="5">
        <f t="shared" si="1"/>
        <v>4620000</v>
      </c>
    </row>
    <row r="48" spans="1:8" ht="13.5" customHeight="1" thickBot="1" x14ac:dyDescent="0.25">
      <c r="A48" s="6" t="s">
        <v>22</v>
      </c>
      <c r="B48" s="7" t="s">
        <v>45</v>
      </c>
      <c r="C48" s="6"/>
      <c r="D48" s="31"/>
      <c r="E48" s="34"/>
      <c r="F48" s="31">
        <f>SUM(F45:F47)</f>
        <v>11242000</v>
      </c>
      <c r="G48" s="31"/>
      <c r="H48" s="31">
        <f>SUM(H45:H47)</f>
        <v>26856000</v>
      </c>
    </row>
    <row r="49" spans="1:8" ht="13.5" customHeight="1" x14ac:dyDescent="0.2">
      <c r="A49" s="2"/>
      <c r="B49" s="10" t="s">
        <v>83</v>
      </c>
      <c r="C49" s="22" t="s">
        <v>55</v>
      </c>
      <c r="D49" s="26">
        <v>45000</v>
      </c>
      <c r="E49" s="28"/>
      <c r="F49" s="28">
        <f t="shared" si="0"/>
        <v>0</v>
      </c>
      <c r="G49" s="28"/>
      <c r="H49" s="28">
        <f t="shared" si="1"/>
        <v>0</v>
      </c>
    </row>
    <row r="50" spans="1:8" ht="13.5" customHeight="1" x14ac:dyDescent="0.2">
      <c r="A50" s="2"/>
      <c r="B50" s="12" t="s">
        <v>84</v>
      </c>
      <c r="C50" s="17" t="s">
        <v>55</v>
      </c>
      <c r="D50" s="18">
        <v>1100000</v>
      </c>
      <c r="E50" s="11"/>
      <c r="F50" s="5">
        <f t="shared" si="0"/>
        <v>0</v>
      </c>
      <c r="G50" s="11"/>
      <c r="H50" s="5">
        <f t="shared" si="1"/>
        <v>0</v>
      </c>
    </row>
    <row r="51" spans="1:8" ht="13.5" customHeight="1" x14ac:dyDescent="0.2">
      <c r="A51" s="2"/>
      <c r="B51" s="12" t="s">
        <v>85</v>
      </c>
      <c r="C51" s="17" t="s">
        <v>55</v>
      </c>
      <c r="D51" s="18">
        <v>530000</v>
      </c>
      <c r="E51" s="11"/>
      <c r="F51" s="5">
        <f t="shared" si="0"/>
        <v>0</v>
      </c>
      <c r="G51" s="11"/>
      <c r="H51" s="5">
        <f t="shared" si="1"/>
        <v>0</v>
      </c>
    </row>
    <row r="52" spans="1:8" ht="13.5" customHeight="1" x14ac:dyDescent="0.2">
      <c r="A52" s="6" t="s">
        <v>23</v>
      </c>
      <c r="B52" s="7" t="s">
        <v>44</v>
      </c>
      <c r="C52" s="6"/>
      <c r="D52" s="8"/>
      <c r="E52" s="9"/>
      <c r="F52" s="8">
        <f>SUM(F49:F51)</f>
        <v>0</v>
      </c>
      <c r="G52" s="8"/>
      <c r="H52" s="8">
        <f t="shared" ref="H52" si="6">SUM(H49:H51)</f>
        <v>0</v>
      </c>
    </row>
    <row r="53" spans="1:8" ht="13.5" customHeight="1" thickBot="1" x14ac:dyDescent="0.25">
      <c r="A53" s="6" t="s">
        <v>24</v>
      </c>
      <c r="B53" s="7" t="s">
        <v>25</v>
      </c>
      <c r="C53" s="6"/>
      <c r="D53" s="8"/>
      <c r="E53" s="32"/>
      <c r="F53" s="31">
        <f>F52+F48+F38+F14+F44</f>
        <v>142653839.19999999</v>
      </c>
      <c r="G53" s="31"/>
      <c r="H53" s="31">
        <f>H52+H48+H38+H14+H44</f>
        <v>335056685.19999999</v>
      </c>
    </row>
    <row r="54" spans="1:8" ht="13.5" customHeight="1" x14ac:dyDescent="0.2">
      <c r="A54" s="2"/>
      <c r="B54" s="10" t="s">
        <v>89</v>
      </c>
      <c r="C54" s="22" t="s">
        <v>61</v>
      </c>
      <c r="D54" s="23">
        <v>51000</v>
      </c>
      <c r="E54" s="27"/>
      <c r="F54" s="28">
        <f t="shared" si="0"/>
        <v>0</v>
      </c>
      <c r="G54" s="27"/>
      <c r="H54" s="28">
        <f t="shared" si="1"/>
        <v>0</v>
      </c>
    </row>
    <row r="55" spans="1:8" ht="13.5" customHeight="1" x14ac:dyDescent="0.2">
      <c r="A55" s="2"/>
      <c r="B55" s="12" t="s">
        <v>90</v>
      </c>
      <c r="C55" s="17" t="s">
        <v>61</v>
      </c>
      <c r="D55" s="18">
        <v>28000</v>
      </c>
      <c r="E55" s="11"/>
      <c r="F55" s="5">
        <f t="shared" si="0"/>
        <v>0</v>
      </c>
      <c r="G55" s="11"/>
      <c r="H55" s="5">
        <f t="shared" si="1"/>
        <v>0</v>
      </c>
    </row>
    <row r="56" spans="1:8" ht="13.5" customHeight="1" x14ac:dyDescent="0.2">
      <c r="A56" s="2"/>
      <c r="B56" s="12" t="s">
        <v>91</v>
      </c>
      <c r="C56" s="17" t="s">
        <v>61</v>
      </c>
      <c r="D56" s="18">
        <v>45000</v>
      </c>
      <c r="E56" s="11"/>
      <c r="F56" s="5">
        <f t="shared" si="0"/>
        <v>0</v>
      </c>
      <c r="G56" s="11"/>
      <c r="H56" s="5">
        <f t="shared" si="1"/>
        <v>0</v>
      </c>
    </row>
    <row r="57" spans="1:8" ht="13.5" customHeight="1" x14ac:dyDescent="0.2">
      <c r="A57" s="2"/>
      <c r="B57" s="12" t="s">
        <v>92</v>
      </c>
      <c r="C57" s="17" t="s">
        <v>61</v>
      </c>
      <c r="D57" s="18">
        <v>25000</v>
      </c>
      <c r="E57" s="11"/>
      <c r="F57" s="5">
        <f t="shared" si="0"/>
        <v>0</v>
      </c>
      <c r="G57" s="11"/>
      <c r="H57" s="5">
        <f t="shared" si="1"/>
        <v>0</v>
      </c>
    </row>
    <row r="58" spans="1:8" ht="13.5" customHeight="1" x14ac:dyDescent="0.2">
      <c r="A58" s="2"/>
      <c r="B58" s="12" t="s">
        <v>93</v>
      </c>
      <c r="C58" s="17" t="s">
        <v>61</v>
      </c>
      <c r="D58" s="18">
        <v>50000</v>
      </c>
      <c r="E58" s="11"/>
      <c r="F58" s="5">
        <f t="shared" si="0"/>
        <v>0</v>
      </c>
      <c r="G58" s="11"/>
      <c r="H58" s="5">
        <f t="shared" si="1"/>
        <v>0</v>
      </c>
    </row>
    <row r="59" spans="1:8" ht="13.5" customHeight="1" x14ac:dyDescent="0.2">
      <c r="A59" s="2"/>
      <c r="B59" s="12" t="s">
        <v>94</v>
      </c>
      <c r="C59" s="17" t="s">
        <v>61</v>
      </c>
      <c r="D59" s="18">
        <v>20000</v>
      </c>
      <c r="E59" s="11"/>
      <c r="F59" s="5">
        <f t="shared" si="0"/>
        <v>0</v>
      </c>
      <c r="G59" s="11"/>
      <c r="H59" s="5">
        <f t="shared" si="1"/>
        <v>0</v>
      </c>
    </row>
    <row r="60" spans="1:8" ht="13.5" customHeight="1" x14ac:dyDescent="0.2">
      <c r="A60" s="2"/>
      <c r="B60" s="12" t="s">
        <v>95</v>
      </c>
      <c r="C60" s="17" t="s">
        <v>61</v>
      </c>
      <c r="D60" s="18">
        <v>91000</v>
      </c>
      <c r="E60" s="11"/>
      <c r="F60" s="5">
        <f t="shared" si="0"/>
        <v>0</v>
      </c>
      <c r="G60" s="11"/>
      <c r="H60" s="5">
        <f t="shared" si="1"/>
        <v>0</v>
      </c>
    </row>
    <row r="61" spans="1:8" ht="13.5" customHeight="1" x14ac:dyDescent="0.2">
      <c r="A61" s="2"/>
      <c r="B61" s="12" t="s">
        <v>96</v>
      </c>
      <c r="C61" s="17" t="s">
        <v>61</v>
      </c>
      <c r="D61" s="18">
        <v>20000</v>
      </c>
      <c r="E61" s="11"/>
      <c r="F61" s="5">
        <f t="shared" si="0"/>
        <v>0</v>
      </c>
      <c r="G61" s="11"/>
      <c r="H61" s="5">
        <f t="shared" si="1"/>
        <v>0</v>
      </c>
    </row>
    <row r="62" spans="1:8" ht="13.5" customHeight="1" x14ac:dyDescent="0.2">
      <c r="A62" s="2"/>
      <c r="B62" s="12" t="s">
        <v>97</v>
      </c>
      <c r="C62" s="17" t="s">
        <v>61</v>
      </c>
      <c r="D62" s="18">
        <v>30000</v>
      </c>
      <c r="E62" s="11"/>
      <c r="F62" s="5">
        <f t="shared" si="0"/>
        <v>0</v>
      </c>
      <c r="G62" s="11"/>
      <c r="H62" s="5">
        <f t="shared" si="1"/>
        <v>0</v>
      </c>
    </row>
    <row r="63" spans="1:8" ht="13.5" customHeight="1" x14ac:dyDescent="0.2">
      <c r="A63" s="2"/>
      <c r="B63" s="12" t="s">
        <v>98</v>
      </c>
      <c r="C63" s="17" t="s">
        <v>61</v>
      </c>
      <c r="D63" s="18">
        <v>80000</v>
      </c>
      <c r="E63" s="11"/>
      <c r="F63" s="5">
        <f t="shared" si="0"/>
        <v>0</v>
      </c>
      <c r="G63" s="11"/>
      <c r="H63" s="5">
        <f t="shared" si="1"/>
        <v>0</v>
      </c>
    </row>
    <row r="64" spans="1:8" ht="13.5" customHeight="1" x14ac:dyDescent="0.2">
      <c r="A64" s="2"/>
      <c r="B64" s="12" t="s">
        <v>99</v>
      </c>
      <c r="C64" s="17" t="s">
        <v>61</v>
      </c>
      <c r="D64" s="18">
        <v>520000</v>
      </c>
      <c r="E64" s="11"/>
      <c r="F64" s="5">
        <f t="shared" si="0"/>
        <v>0</v>
      </c>
      <c r="G64" s="11"/>
      <c r="H64" s="5">
        <f t="shared" si="1"/>
        <v>0</v>
      </c>
    </row>
    <row r="65" spans="1:8" ht="13.5" customHeight="1" x14ac:dyDescent="0.2">
      <c r="A65" s="2"/>
      <c r="B65" s="12" t="s">
        <v>100</v>
      </c>
      <c r="C65" s="17" t="s">
        <v>61</v>
      </c>
      <c r="D65" s="18">
        <v>110000</v>
      </c>
      <c r="E65" s="11"/>
      <c r="F65" s="5">
        <f t="shared" si="0"/>
        <v>0</v>
      </c>
      <c r="G65" s="11"/>
      <c r="H65" s="5">
        <f t="shared" si="1"/>
        <v>0</v>
      </c>
    </row>
    <row r="66" spans="1:8" ht="13.5" customHeight="1" x14ac:dyDescent="0.2">
      <c r="A66" s="2"/>
      <c r="B66" s="12" t="s">
        <v>101</v>
      </c>
      <c r="C66" s="17" t="s">
        <v>61</v>
      </c>
      <c r="D66" s="18">
        <v>800000</v>
      </c>
      <c r="E66" s="11"/>
      <c r="F66" s="5">
        <f t="shared" si="0"/>
        <v>0</v>
      </c>
      <c r="G66" s="11"/>
      <c r="H66" s="5">
        <f t="shared" si="1"/>
        <v>0</v>
      </c>
    </row>
    <row r="67" spans="1:8" ht="13.5" customHeight="1" x14ac:dyDescent="0.2">
      <c r="A67" s="2"/>
      <c r="B67" s="12" t="s">
        <v>102</v>
      </c>
      <c r="C67" s="17" t="s">
        <v>61</v>
      </c>
      <c r="D67" s="18">
        <v>130000</v>
      </c>
      <c r="E67" s="11"/>
      <c r="F67" s="5">
        <f t="shared" si="0"/>
        <v>0</v>
      </c>
      <c r="G67" s="11"/>
      <c r="H67" s="5">
        <f t="shared" si="1"/>
        <v>0</v>
      </c>
    </row>
    <row r="68" spans="1:8" ht="13.5" customHeight="1" x14ac:dyDescent="0.2">
      <c r="A68" s="2"/>
      <c r="B68" s="12" t="s">
        <v>103</v>
      </c>
      <c r="C68" s="17" t="s">
        <v>61</v>
      </c>
      <c r="D68" s="18">
        <v>32500</v>
      </c>
      <c r="E68" s="11"/>
      <c r="F68" s="5">
        <f t="shared" si="0"/>
        <v>0</v>
      </c>
      <c r="G68" s="11"/>
      <c r="H68" s="5">
        <f t="shared" si="1"/>
        <v>0</v>
      </c>
    </row>
    <row r="69" spans="1:8" ht="13.5" customHeight="1" x14ac:dyDescent="0.2">
      <c r="A69" s="2"/>
      <c r="B69" s="12" t="s">
        <v>104</v>
      </c>
      <c r="C69" s="17" t="s">
        <v>61</v>
      </c>
      <c r="D69" s="18">
        <v>26000</v>
      </c>
      <c r="E69" s="11"/>
      <c r="F69" s="5">
        <f t="shared" si="0"/>
        <v>0</v>
      </c>
      <c r="G69" s="11"/>
      <c r="H69" s="5">
        <f t="shared" si="1"/>
        <v>0</v>
      </c>
    </row>
    <row r="70" spans="1:8" ht="13.5" customHeight="1" x14ac:dyDescent="0.2">
      <c r="A70" s="2"/>
      <c r="B70" s="12" t="s">
        <v>105</v>
      </c>
      <c r="C70" s="17" t="s">
        <v>61</v>
      </c>
      <c r="D70" s="18">
        <v>20000</v>
      </c>
      <c r="E70" s="11"/>
      <c r="F70" s="5">
        <f t="shared" si="0"/>
        <v>0</v>
      </c>
      <c r="G70" s="11"/>
      <c r="H70" s="5">
        <f t="shared" si="1"/>
        <v>0</v>
      </c>
    </row>
    <row r="71" spans="1:8" ht="13.5" customHeight="1" x14ac:dyDescent="0.2">
      <c r="A71" s="2"/>
      <c r="B71" s="12" t="s">
        <v>106</v>
      </c>
      <c r="C71" s="17" t="s">
        <v>61</v>
      </c>
      <c r="D71" s="18">
        <v>20000</v>
      </c>
      <c r="E71" s="11"/>
      <c r="F71" s="5">
        <f t="shared" si="0"/>
        <v>0</v>
      </c>
      <c r="G71" s="11"/>
      <c r="H71" s="5">
        <f t="shared" si="1"/>
        <v>0</v>
      </c>
    </row>
    <row r="72" spans="1:8" ht="13.5" customHeight="1" x14ac:dyDescent="0.2">
      <c r="A72" s="2"/>
      <c r="B72" s="12" t="s">
        <v>107</v>
      </c>
      <c r="C72" s="17" t="s">
        <v>61</v>
      </c>
      <c r="D72" s="18">
        <v>6000</v>
      </c>
      <c r="E72" s="11"/>
      <c r="F72" s="5">
        <f t="shared" si="0"/>
        <v>0</v>
      </c>
      <c r="G72" s="11"/>
      <c r="H72" s="5">
        <f t="shared" si="1"/>
        <v>0</v>
      </c>
    </row>
    <row r="73" spans="1:8" ht="13.5" customHeight="1" x14ac:dyDescent="0.2">
      <c r="A73" s="2"/>
      <c r="B73" s="12" t="s">
        <v>108</v>
      </c>
      <c r="C73" s="17" t="s">
        <v>61</v>
      </c>
      <c r="D73" s="18">
        <v>9000</v>
      </c>
      <c r="E73" s="11"/>
      <c r="F73" s="5">
        <f t="shared" si="0"/>
        <v>0</v>
      </c>
      <c r="G73" s="11"/>
      <c r="H73" s="5">
        <f t="shared" si="1"/>
        <v>0</v>
      </c>
    </row>
    <row r="74" spans="1:8" ht="13.5" customHeight="1" x14ac:dyDescent="0.2">
      <c r="A74" s="2"/>
      <c r="B74" s="12" t="s">
        <v>109</v>
      </c>
      <c r="C74" s="17" t="s">
        <v>61</v>
      </c>
      <c r="D74" s="18">
        <v>24000</v>
      </c>
      <c r="E74" s="11"/>
      <c r="F74" s="5">
        <f t="shared" si="0"/>
        <v>0</v>
      </c>
      <c r="G74" s="11"/>
      <c r="H74" s="5">
        <f t="shared" si="1"/>
        <v>0</v>
      </c>
    </row>
    <row r="75" spans="1:8" ht="13.5" customHeight="1" x14ac:dyDescent="0.2">
      <c r="A75" s="2"/>
      <c r="B75" s="12" t="s">
        <v>110</v>
      </c>
      <c r="C75" s="17" t="s">
        <v>61</v>
      </c>
      <c r="D75" s="18">
        <v>5000</v>
      </c>
      <c r="E75" s="11"/>
      <c r="F75" s="5">
        <f t="shared" si="0"/>
        <v>0</v>
      </c>
      <c r="G75" s="11"/>
      <c r="H75" s="5">
        <f t="shared" si="1"/>
        <v>0</v>
      </c>
    </row>
    <row r="76" spans="1:8" ht="13.5" customHeight="1" x14ac:dyDescent="0.2">
      <c r="A76" s="2"/>
      <c r="B76" s="12" t="s">
        <v>111</v>
      </c>
      <c r="C76" s="17" t="s">
        <v>61</v>
      </c>
      <c r="D76" s="18">
        <v>2847000</v>
      </c>
      <c r="E76" s="11"/>
      <c r="F76" s="5">
        <f t="shared" ref="F76:F82" si="7">E76*D76</f>
        <v>0</v>
      </c>
      <c r="G76" s="11"/>
      <c r="H76" s="5">
        <f t="shared" ref="H76:H82" si="8">G76*D76</f>
        <v>0</v>
      </c>
    </row>
    <row r="77" spans="1:8" ht="13.5" customHeight="1" x14ac:dyDescent="0.2">
      <c r="A77" s="2"/>
      <c r="B77" s="12" t="s">
        <v>112</v>
      </c>
      <c r="C77" s="17" t="s">
        <v>61</v>
      </c>
      <c r="D77" s="18">
        <v>80000</v>
      </c>
      <c r="E77" s="11"/>
      <c r="F77" s="5">
        <f t="shared" si="7"/>
        <v>0</v>
      </c>
      <c r="G77" s="11"/>
      <c r="H77" s="5">
        <f t="shared" si="8"/>
        <v>0</v>
      </c>
    </row>
    <row r="78" spans="1:8" ht="13.5" customHeight="1" x14ac:dyDescent="0.2">
      <c r="A78" s="2"/>
      <c r="B78" s="12" t="s">
        <v>113</v>
      </c>
      <c r="C78" s="17" t="s">
        <v>61</v>
      </c>
      <c r="D78" s="18">
        <v>80000</v>
      </c>
      <c r="E78" s="11"/>
      <c r="F78" s="5">
        <f t="shared" si="7"/>
        <v>0</v>
      </c>
      <c r="G78" s="11"/>
      <c r="H78" s="5">
        <f t="shared" si="8"/>
        <v>0</v>
      </c>
    </row>
    <row r="79" spans="1:8" ht="13.5" customHeight="1" x14ac:dyDescent="0.2">
      <c r="A79" s="6" t="s">
        <v>26</v>
      </c>
      <c r="B79" s="15" t="s">
        <v>46</v>
      </c>
      <c r="C79" s="6"/>
      <c r="D79" s="8"/>
      <c r="E79" s="9"/>
      <c r="F79" s="8">
        <f>SUM(F54:F78)</f>
        <v>0</v>
      </c>
      <c r="G79" s="8"/>
      <c r="H79" s="8">
        <f t="shared" ref="H79" si="9">SUM(H54:H78)</f>
        <v>0</v>
      </c>
    </row>
    <row r="80" spans="1:8" ht="13.5" customHeight="1" x14ac:dyDescent="0.2">
      <c r="A80" s="2"/>
      <c r="B80" s="12" t="s">
        <v>86</v>
      </c>
      <c r="C80" s="17" t="s">
        <v>81</v>
      </c>
      <c r="D80" s="18">
        <v>900000</v>
      </c>
      <c r="E80" s="12"/>
      <c r="F80" s="5">
        <f t="shared" si="7"/>
        <v>0</v>
      </c>
      <c r="G80" s="12">
        <v>2</v>
      </c>
      <c r="H80" s="5">
        <f t="shared" si="8"/>
        <v>1800000</v>
      </c>
    </row>
    <row r="81" spans="1:9" ht="13.5" customHeight="1" x14ac:dyDescent="0.2">
      <c r="A81" s="2"/>
      <c r="B81" s="12" t="s">
        <v>87</v>
      </c>
      <c r="C81" s="21" t="s">
        <v>114</v>
      </c>
      <c r="D81" s="18">
        <v>50000</v>
      </c>
      <c r="E81" s="12"/>
      <c r="F81" s="5">
        <f t="shared" si="7"/>
        <v>0</v>
      </c>
      <c r="G81" s="12">
        <v>5</v>
      </c>
      <c r="H81" s="5">
        <f t="shared" si="8"/>
        <v>250000</v>
      </c>
    </row>
    <row r="82" spans="1:9" ht="13.5" customHeight="1" x14ac:dyDescent="0.2">
      <c r="A82" s="2"/>
      <c r="B82" s="12" t="s">
        <v>88</v>
      </c>
      <c r="C82" s="21" t="s">
        <v>115</v>
      </c>
      <c r="D82" s="18">
        <v>1800000</v>
      </c>
      <c r="E82" s="12">
        <v>0</v>
      </c>
      <c r="F82" s="5">
        <f t="shared" si="7"/>
        <v>0</v>
      </c>
      <c r="G82" s="12">
        <v>1</v>
      </c>
      <c r="H82" s="5">
        <f t="shared" si="8"/>
        <v>1800000</v>
      </c>
    </row>
    <row r="83" spans="1:9" ht="13.5" customHeight="1" x14ac:dyDescent="0.2">
      <c r="A83" s="6" t="s">
        <v>27</v>
      </c>
      <c r="B83" s="7" t="s">
        <v>31</v>
      </c>
      <c r="C83" s="6"/>
      <c r="D83" s="8"/>
      <c r="E83" s="9"/>
      <c r="F83" s="8">
        <f>SUM(F80:F82)</f>
        <v>0</v>
      </c>
      <c r="G83" s="8"/>
      <c r="H83" s="8">
        <f t="shared" ref="H83" si="10">SUM(H80:H82)</f>
        <v>3850000</v>
      </c>
    </row>
    <row r="84" spans="1:9" ht="13.5" customHeight="1" x14ac:dyDescent="0.2">
      <c r="A84" s="6" t="s">
        <v>28</v>
      </c>
      <c r="B84" s="7" t="s">
        <v>32</v>
      </c>
      <c r="C84" s="6"/>
      <c r="D84" s="8"/>
      <c r="E84" s="9"/>
      <c r="F84" s="8">
        <f>F83+F53+F79</f>
        <v>142653839.19999999</v>
      </c>
      <c r="G84" s="8"/>
      <c r="H84" s="8">
        <f>H83+H53+H79</f>
        <v>338906685.19999999</v>
      </c>
    </row>
    <row r="85" spans="1:9" ht="13.5" customHeight="1" x14ac:dyDescent="0.2">
      <c r="A85" s="6" t="s">
        <v>29</v>
      </c>
      <c r="B85" s="7" t="s">
        <v>12</v>
      </c>
      <c r="C85" s="6"/>
      <c r="D85" s="8"/>
      <c r="E85" s="9"/>
      <c r="F85" s="8">
        <f>F84*10/100</f>
        <v>14265383.92</v>
      </c>
      <c r="G85" s="8"/>
      <c r="H85" s="8">
        <f>H84*10/100</f>
        <v>33890668.520000003</v>
      </c>
    </row>
    <row r="86" spans="1:9" ht="13.5" customHeight="1" x14ac:dyDescent="0.2">
      <c r="A86" s="6" t="s">
        <v>30</v>
      </c>
      <c r="B86" s="7" t="s">
        <v>33</v>
      </c>
      <c r="C86" s="6"/>
      <c r="D86" s="8"/>
      <c r="E86" s="9"/>
      <c r="F86" s="8">
        <f t="shared" ref="F86" si="11">SUM(F84:F85)</f>
        <v>156919223.11999997</v>
      </c>
      <c r="G86" s="8"/>
      <c r="H86" s="8">
        <f>SUM(H84:H85)</f>
        <v>372797353.71999997</v>
      </c>
      <c r="I86" s="36"/>
    </row>
    <row r="87" spans="1:9" ht="15" x14ac:dyDescent="0.2">
      <c r="A87"/>
      <c r="B87" s="35" t="s">
        <v>6</v>
      </c>
      <c r="D87" s="16"/>
    </row>
    <row r="88" spans="1:9" ht="24.75" customHeight="1" x14ac:dyDescent="0.2">
      <c r="A88" s="38" t="s">
        <v>124</v>
      </c>
      <c r="B88" s="38"/>
      <c r="C88" s="38"/>
      <c r="D88" s="38"/>
      <c r="E88" s="38"/>
      <c r="F88" s="38"/>
      <c r="G88" s="38"/>
      <c r="H88" s="36"/>
    </row>
    <row r="89" spans="1:9" ht="30" customHeight="1" x14ac:dyDescent="0.2">
      <c r="A89" s="38" t="s">
        <v>122</v>
      </c>
      <c r="B89" s="38"/>
      <c r="C89" s="38"/>
      <c r="D89" s="38"/>
      <c r="E89" s="38"/>
      <c r="F89" s="38"/>
      <c r="G89" s="38"/>
    </row>
    <row r="90" spans="1:9" ht="24.75" customHeight="1" x14ac:dyDescent="0.2">
      <c r="A90" s="38" t="s">
        <v>123</v>
      </c>
      <c r="B90" s="38"/>
      <c r="C90" s="38"/>
      <c r="D90" s="38"/>
      <c r="E90" s="38"/>
      <c r="F90" s="38"/>
      <c r="G90" s="38"/>
    </row>
    <row r="91" spans="1:9" ht="15" x14ac:dyDescent="0.25">
      <c r="A91"/>
      <c r="B91" s="1" t="s">
        <v>1</v>
      </c>
      <c r="C91" s="16"/>
    </row>
    <row r="92" spans="1:9" x14ac:dyDescent="0.2">
      <c r="A92"/>
      <c r="B92" t="s">
        <v>117</v>
      </c>
      <c r="C92" s="16"/>
    </row>
    <row r="93" spans="1:9" x14ac:dyDescent="0.2">
      <c r="A93"/>
      <c r="C93" s="16"/>
    </row>
    <row r="94" spans="1:9" x14ac:dyDescent="0.2">
      <c r="A94"/>
      <c r="B94" t="s">
        <v>118</v>
      </c>
      <c r="C94" s="16"/>
    </row>
    <row r="95" spans="1:9" ht="15" x14ac:dyDescent="0.25">
      <c r="A95"/>
      <c r="B95" s="1" t="s">
        <v>2</v>
      </c>
      <c r="C95" s="16"/>
    </row>
    <row r="96" spans="1:9" x14ac:dyDescent="0.2">
      <c r="A96"/>
      <c r="B96" t="s">
        <v>119</v>
      </c>
      <c r="C96" s="16"/>
    </row>
    <row r="97" spans="1:6" x14ac:dyDescent="0.2">
      <c r="A97"/>
      <c r="B97" t="s">
        <v>121</v>
      </c>
      <c r="C97" s="16"/>
      <c r="F97" t="s">
        <v>120</v>
      </c>
    </row>
  </sheetData>
  <mergeCells count="16">
    <mergeCell ref="A88:G88"/>
    <mergeCell ref="A89:G89"/>
    <mergeCell ref="A90:G90"/>
    <mergeCell ref="A1:H1"/>
    <mergeCell ref="A2:H2"/>
    <mergeCell ref="A3:H3"/>
    <mergeCell ref="A7:H7"/>
    <mergeCell ref="G8:H8"/>
    <mergeCell ref="A6:H6"/>
    <mergeCell ref="A8:A9"/>
    <mergeCell ref="B8:B9"/>
    <mergeCell ref="C8:C9"/>
    <mergeCell ref="D8:D9"/>
    <mergeCell ref="E8:F8"/>
    <mergeCell ref="B4:H4"/>
    <mergeCell ref="B5:H5"/>
  </mergeCells>
  <printOptions horizontalCentered="1"/>
  <pageMargins left="0.78740157480314965" right="0.78740157480314965" top="1.1811023622047245" bottom="0.59055118110236227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nyamdorj nadmidpuntsag</cp:lastModifiedBy>
  <cp:lastPrinted>2025-08-21T10:33:59Z</cp:lastPrinted>
  <dcterms:created xsi:type="dcterms:W3CDTF">2014-01-15T06:30:10Z</dcterms:created>
  <dcterms:modified xsi:type="dcterms:W3CDTF">2025-09-22T07:32:25Z</dcterms:modified>
</cp:coreProperties>
</file>