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voot shar - 50\oboot shar document\Guitsetgel\2025\"/>
    </mc:Choice>
  </mc:AlternateContent>
  <xr:revisionPtr revIDLastSave="0" documentId="8_{49F7BD2C-69EB-42FC-BDEB-54F3407A3EA6}" xr6:coauthVersionLast="45" xr6:coauthVersionMax="45" xr10:uidLastSave="{00000000-0000-0000-0000-000000000000}"/>
  <bookViews>
    <workbookView xWindow="-120" yWindow="-120" windowWidth="29040" windowHeight="15840" xr2:uid="{96ABE4CA-637F-4052-AB32-7FAC919E4376}"/>
  </bookViews>
  <sheets>
    <sheet name="9-р сар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4" i="1" l="1"/>
  <c r="J83" i="1"/>
  <c r="K83" i="1" s="1"/>
  <c r="I83" i="1"/>
  <c r="G83" i="1"/>
  <c r="K82" i="1"/>
  <c r="J82" i="1"/>
  <c r="I82" i="1"/>
  <c r="G82" i="1"/>
  <c r="J81" i="1"/>
  <c r="K81" i="1" s="1"/>
  <c r="I81" i="1"/>
  <c r="G81" i="1"/>
  <c r="G84" i="1" s="1"/>
  <c r="K79" i="1"/>
  <c r="J79" i="1"/>
  <c r="I79" i="1"/>
  <c r="G79" i="1"/>
  <c r="J78" i="1"/>
  <c r="K78" i="1" s="1"/>
  <c r="I78" i="1"/>
  <c r="G78" i="1"/>
  <c r="K77" i="1"/>
  <c r="J77" i="1"/>
  <c r="I77" i="1"/>
  <c r="G77" i="1"/>
  <c r="J76" i="1"/>
  <c r="K76" i="1" s="1"/>
  <c r="I76" i="1"/>
  <c r="G76" i="1"/>
  <c r="K75" i="1"/>
  <c r="J75" i="1"/>
  <c r="I75" i="1"/>
  <c r="G75" i="1"/>
  <c r="J74" i="1"/>
  <c r="K74" i="1" s="1"/>
  <c r="I74" i="1"/>
  <c r="G74" i="1"/>
  <c r="J73" i="1"/>
  <c r="K73" i="1" s="1"/>
  <c r="I73" i="1"/>
  <c r="G73" i="1"/>
  <c r="J72" i="1"/>
  <c r="K72" i="1" s="1"/>
  <c r="I72" i="1"/>
  <c r="G72" i="1"/>
  <c r="J71" i="1"/>
  <c r="K71" i="1" s="1"/>
  <c r="I71" i="1"/>
  <c r="G71" i="1"/>
  <c r="J70" i="1"/>
  <c r="K70" i="1" s="1"/>
  <c r="I70" i="1"/>
  <c r="G70" i="1"/>
  <c r="K69" i="1"/>
  <c r="J69" i="1"/>
  <c r="I69" i="1"/>
  <c r="G69" i="1"/>
  <c r="J68" i="1"/>
  <c r="K68" i="1" s="1"/>
  <c r="I68" i="1"/>
  <c r="G68" i="1"/>
  <c r="K67" i="1"/>
  <c r="J67" i="1"/>
  <c r="I67" i="1"/>
  <c r="G67" i="1"/>
  <c r="J66" i="1"/>
  <c r="K66" i="1" s="1"/>
  <c r="I66" i="1"/>
  <c r="G66" i="1"/>
  <c r="K65" i="1"/>
  <c r="J65" i="1"/>
  <c r="I65" i="1"/>
  <c r="G65" i="1"/>
  <c r="J64" i="1"/>
  <c r="K64" i="1" s="1"/>
  <c r="I64" i="1"/>
  <c r="G64" i="1"/>
  <c r="K63" i="1"/>
  <c r="J63" i="1"/>
  <c r="I63" i="1"/>
  <c r="G63" i="1"/>
  <c r="J62" i="1"/>
  <c r="K62" i="1" s="1"/>
  <c r="I62" i="1"/>
  <c r="G62" i="1"/>
  <c r="K61" i="1"/>
  <c r="J61" i="1"/>
  <c r="I61" i="1"/>
  <c r="G61" i="1"/>
  <c r="J60" i="1"/>
  <c r="K60" i="1" s="1"/>
  <c r="I60" i="1"/>
  <c r="I80" i="1" s="1"/>
  <c r="I85" i="1" s="1"/>
  <c r="G60" i="1"/>
  <c r="G80" i="1" s="1"/>
  <c r="J58" i="1"/>
  <c r="K58" i="1" s="1"/>
  <c r="I58" i="1"/>
  <c r="G58" i="1"/>
  <c r="J57" i="1"/>
  <c r="K57" i="1" s="1"/>
  <c r="K59" i="1" s="1"/>
  <c r="I57" i="1"/>
  <c r="I59" i="1" s="1"/>
  <c r="G57" i="1"/>
  <c r="G59" i="1" s="1"/>
  <c r="J54" i="1"/>
  <c r="K54" i="1" s="1"/>
  <c r="I54" i="1"/>
  <c r="G54" i="1"/>
  <c r="K53" i="1"/>
  <c r="J53" i="1"/>
  <c r="I53" i="1"/>
  <c r="G53" i="1"/>
  <c r="J52" i="1"/>
  <c r="K52" i="1" s="1"/>
  <c r="I52" i="1"/>
  <c r="G52" i="1"/>
  <c r="K51" i="1"/>
  <c r="J51" i="1"/>
  <c r="I51" i="1"/>
  <c r="I55" i="1" s="1"/>
  <c r="G51" i="1"/>
  <c r="G55" i="1" s="1"/>
  <c r="J49" i="1"/>
  <c r="K49" i="1" s="1"/>
  <c r="I49" i="1"/>
  <c r="G49" i="1"/>
  <c r="K48" i="1"/>
  <c r="J48" i="1"/>
  <c r="I48" i="1"/>
  <c r="I50" i="1" s="1"/>
  <c r="G48" i="1"/>
  <c r="G50" i="1" s="1"/>
  <c r="J47" i="1"/>
  <c r="K47" i="1" s="1"/>
  <c r="K50" i="1" s="1"/>
  <c r="I47" i="1"/>
  <c r="G47" i="1"/>
  <c r="J44" i="1"/>
  <c r="K44" i="1" s="1"/>
  <c r="I44" i="1"/>
  <c r="G44" i="1"/>
  <c r="J43" i="1"/>
  <c r="K43" i="1" s="1"/>
  <c r="I43" i="1"/>
  <c r="G43" i="1"/>
  <c r="J42" i="1"/>
  <c r="K42" i="1" s="1"/>
  <c r="I42" i="1"/>
  <c r="G42" i="1"/>
  <c r="J41" i="1"/>
  <c r="K41" i="1" s="1"/>
  <c r="I41" i="1"/>
  <c r="G41" i="1"/>
  <c r="J40" i="1"/>
  <c r="K40" i="1" s="1"/>
  <c r="I40" i="1"/>
  <c r="G40" i="1"/>
  <c r="J39" i="1"/>
  <c r="K39" i="1" s="1"/>
  <c r="I39" i="1"/>
  <c r="G39" i="1"/>
  <c r="J38" i="1"/>
  <c r="K38" i="1" s="1"/>
  <c r="I38" i="1"/>
  <c r="G38" i="1"/>
  <c r="J37" i="1"/>
  <c r="K37" i="1" s="1"/>
  <c r="I37" i="1"/>
  <c r="G37" i="1"/>
  <c r="J36" i="1"/>
  <c r="K36" i="1" s="1"/>
  <c r="I36" i="1"/>
  <c r="G36" i="1"/>
  <c r="J35" i="1"/>
  <c r="K35" i="1" s="1"/>
  <c r="I35" i="1"/>
  <c r="G35" i="1"/>
  <c r="J34" i="1"/>
  <c r="K34" i="1" s="1"/>
  <c r="I34" i="1"/>
  <c r="G34" i="1"/>
  <c r="J33" i="1"/>
  <c r="K33" i="1" s="1"/>
  <c r="I33" i="1"/>
  <c r="G33" i="1"/>
  <c r="J32" i="1"/>
  <c r="K32" i="1" s="1"/>
  <c r="I32" i="1"/>
  <c r="G32" i="1"/>
  <c r="J31" i="1"/>
  <c r="K31" i="1" s="1"/>
  <c r="I31" i="1"/>
  <c r="I45" i="1" s="1"/>
  <c r="G31" i="1"/>
  <c r="G45" i="1" s="1"/>
  <c r="J30" i="1"/>
  <c r="K30" i="1" s="1"/>
  <c r="I30" i="1"/>
  <c r="G30" i="1"/>
  <c r="K28" i="1"/>
  <c r="J28" i="1"/>
  <c r="I28" i="1"/>
  <c r="G28" i="1"/>
  <c r="J27" i="1"/>
  <c r="K27" i="1" s="1"/>
  <c r="I27" i="1"/>
  <c r="G27" i="1"/>
  <c r="K26" i="1"/>
  <c r="J26" i="1"/>
  <c r="I26" i="1"/>
  <c r="G26" i="1"/>
  <c r="J25" i="1"/>
  <c r="K25" i="1" s="1"/>
  <c r="I25" i="1"/>
  <c r="I29" i="1" s="1"/>
  <c r="G25" i="1"/>
  <c r="G29" i="1" s="1"/>
  <c r="K23" i="1"/>
  <c r="J23" i="1"/>
  <c r="I23" i="1"/>
  <c r="G23" i="1"/>
  <c r="J22" i="1"/>
  <c r="K22" i="1" s="1"/>
  <c r="I22" i="1"/>
  <c r="G22" i="1"/>
  <c r="K21" i="1"/>
  <c r="J21" i="1"/>
  <c r="I21" i="1"/>
  <c r="G21" i="1"/>
  <c r="J20" i="1"/>
  <c r="K20" i="1" s="1"/>
  <c r="I20" i="1"/>
  <c r="G20" i="1"/>
  <c r="K19" i="1"/>
  <c r="J19" i="1"/>
  <c r="I19" i="1"/>
  <c r="G19" i="1"/>
  <c r="J18" i="1"/>
  <c r="K18" i="1" s="1"/>
  <c r="K24" i="1" s="1"/>
  <c r="I18" i="1"/>
  <c r="G18" i="1"/>
  <c r="K17" i="1"/>
  <c r="J17" i="1"/>
  <c r="I17" i="1"/>
  <c r="I24" i="1" s="1"/>
  <c r="G17" i="1"/>
  <c r="G24" i="1" s="1"/>
  <c r="J15" i="1"/>
  <c r="K15" i="1" s="1"/>
  <c r="I15" i="1"/>
  <c r="G15" i="1"/>
  <c r="J14" i="1"/>
  <c r="K14" i="1" s="1"/>
  <c r="I14" i="1"/>
  <c r="I16" i="1" s="1"/>
  <c r="G14" i="1"/>
  <c r="G16" i="1" s="1"/>
  <c r="G85" i="1" l="1"/>
  <c r="G46" i="1"/>
  <c r="G56" i="1" s="1"/>
  <c r="G86" i="1" s="1"/>
  <c r="K84" i="1"/>
  <c r="I46" i="1"/>
  <c r="I56" i="1" s="1"/>
  <c r="I86" i="1" s="1"/>
  <c r="K45" i="1"/>
  <c r="K46" i="1" s="1"/>
  <c r="K56" i="1" s="1"/>
  <c r="K55" i="1"/>
  <c r="K29" i="1"/>
  <c r="K16" i="1"/>
  <c r="K80" i="1"/>
  <c r="G87" i="1" l="1"/>
  <c r="G89" i="1" s="1"/>
  <c r="I87" i="1"/>
  <c r="I89" i="1" s="1"/>
  <c r="K85" i="1"/>
  <c r="K86" i="1" s="1"/>
  <c r="K87" i="1" l="1"/>
  <c r="K89" i="1"/>
</calcChain>
</file>

<file path=xl/sharedStrings.xml><?xml version="1.0" encoding="utf-8"?>
<sst xmlns="http://schemas.openxmlformats.org/spreadsheetml/2006/main" count="186" uniqueCount="133">
  <si>
    <t>Аж үйлдвэр, эрдэс баялгийн сайдын 2025</t>
  </si>
  <si>
    <t xml:space="preserve">оны 04 дүгээр сарын 23-ны өдрийн </t>
  </si>
  <si>
    <t>А/84  дүгээр тушаалын  хавсралт</t>
  </si>
  <si>
    <t>УЛСЫН ТӨСВИЙН ХӨРӨНГӨӨР ГҮЙЦЭТГЭЖ БАЙГАА ГЕОЛОГИЙН СУДАЛГААНЫ 
1:50 000-НЫ МАСШТАБТАЙ ГЕОЛОГИЙН ЗУРАГЛАЛ, ЕРӨНХИЙ ЭРЛИЙН АЖЛЫН ''ОВООТ ШАР-50'' ТӨСЛИЙН АЖЛЫН ГҮЙЦЭТГЭЛ</t>
  </si>
  <si>
    <t>2025 оны 09 дүгээр сарын 01-ээс 
09 дүгээр сарын 31-ний өдөр хүртэл</t>
  </si>
  <si>
    <t>Гэрээний дүн: 1 528 241 932 төгрөг</t>
  </si>
  <si>
    <t>д/д</t>
  </si>
  <si>
    <t>Ажлын нэр, төрөл</t>
  </si>
  <si>
    <t>Хэмжих нэгж</t>
  </si>
  <si>
    <t>Нэгжийн өртөг</t>
  </si>
  <si>
    <t>Тухайн жилийн ажлын хэмжээ</t>
  </si>
  <si>
    <t>Тайлант сарын гүйцэтгэл</t>
  </si>
  <si>
    <t>Оны эхнээс гарсан гүйцэтгэл</t>
  </si>
  <si>
    <t>Тоо</t>
  </si>
  <si>
    <t>Дүн</t>
  </si>
  <si>
    <t>Төсөл, төсөв зохиолт</t>
  </si>
  <si>
    <t>х/ө</t>
  </si>
  <si>
    <t>Сансрын зургийн тайлал</t>
  </si>
  <si>
    <t>км2</t>
  </si>
  <si>
    <t>I</t>
  </si>
  <si>
    <t>Бэлтгэл ажлын дүн</t>
  </si>
  <si>
    <t xml:space="preserve">Геологийн зураглал </t>
  </si>
  <si>
    <t>Танилцах маршрут</t>
  </si>
  <si>
    <t>Шалган холбох маршрут</t>
  </si>
  <si>
    <t>т.км</t>
  </si>
  <si>
    <t>Эрлийн маршрут</t>
  </si>
  <si>
    <t>Шлихийн сорьцлолт</t>
  </si>
  <si>
    <t>ш</t>
  </si>
  <si>
    <t>Литогеохими геохимийн сорьцлолт</t>
  </si>
  <si>
    <t>Хоёрдогч геохимийн сорьцлолт</t>
  </si>
  <si>
    <t>II</t>
  </si>
  <si>
    <t>Зураглалын ажлын дүн</t>
  </si>
  <si>
    <t>Шурф нэвтрэлт II-IY</t>
  </si>
  <si>
    <t>т/м</t>
  </si>
  <si>
    <t>Суваг малталт</t>
  </si>
  <si>
    <t>м3</t>
  </si>
  <si>
    <t>Копуш малталт</t>
  </si>
  <si>
    <t>Уулын ажлын булалт</t>
  </si>
  <si>
    <t>III</t>
  </si>
  <si>
    <t xml:space="preserve">Уулын ажлын дүн </t>
  </si>
  <si>
    <t>Ховилон сорьцлолт</t>
  </si>
  <si>
    <t>Анхдагч геохими /зураглал/</t>
  </si>
  <si>
    <t>Анхдагч геохими /эрэл/</t>
  </si>
  <si>
    <t>Цэглэн сорьцлолт</t>
  </si>
  <si>
    <t>Үнэмлэхүй насны сорьцлолт</t>
  </si>
  <si>
    <t xml:space="preserve">Протолочек </t>
  </si>
  <si>
    <t>Шлиф</t>
  </si>
  <si>
    <t>Аншилф</t>
  </si>
  <si>
    <t>Силикат</t>
  </si>
  <si>
    <t>Усан дээж</t>
  </si>
  <si>
    <t>Фаун флор</t>
  </si>
  <si>
    <t>Шурфийн шлих</t>
  </si>
  <si>
    <t>Монолит (хүдрийн бус ашигт малтмал)</t>
  </si>
  <si>
    <t>Элс хайрга</t>
  </si>
  <si>
    <t>Угаалга</t>
  </si>
  <si>
    <t>IV</t>
  </si>
  <si>
    <t xml:space="preserve">Сорьцлолтын дүн </t>
  </si>
  <si>
    <t>V</t>
  </si>
  <si>
    <t>Хээрийн ажлын дүн  /II-IV/</t>
  </si>
  <si>
    <t>Томилолтын зардал</t>
  </si>
  <si>
    <t>Суурин боловсруулалт</t>
  </si>
  <si>
    <t>өдөр</t>
  </si>
  <si>
    <t>Багаж, тоног төхөөрөмж /Анги зохион байгуулалт/</t>
  </si>
  <si>
    <t>багц</t>
  </si>
  <si>
    <t>VI</t>
  </si>
  <si>
    <t>Үйлдвэрлэлийн тээвэр</t>
  </si>
  <si>
    <t>т/км</t>
  </si>
  <si>
    <t>Хүн тээвэр</t>
  </si>
  <si>
    <t>Ачаа тээвэр</t>
  </si>
  <si>
    <t>Ердийн хөсөг /морь/</t>
  </si>
  <si>
    <t>хоног</t>
  </si>
  <si>
    <t>VII</t>
  </si>
  <si>
    <t>Тээврийн дүн</t>
  </si>
  <si>
    <t>VIII</t>
  </si>
  <si>
    <t>ӨӨРИЙН ХҮЧНИЙ АЖЛЫН ДҮН /I+V+VI+VII/</t>
  </si>
  <si>
    <t>Геофизикийн Соронзон хайгуул</t>
  </si>
  <si>
    <t>Геофизикийн цахилгаан зүсэлт (Диполь-Диполь)</t>
  </si>
  <si>
    <t>IX</t>
  </si>
  <si>
    <t>Геофизикийн дүн</t>
  </si>
  <si>
    <t>Урсгал/хоёрдогч геохими /0.075мм -буталгаа/</t>
  </si>
  <si>
    <t>сорьц</t>
  </si>
  <si>
    <t>Анхдагч геохими /0.5кг-аас бага: 0.075 мм-буталгаа/</t>
  </si>
  <si>
    <t>2 кг-аас бага буталгаа</t>
  </si>
  <si>
    <t>5 кг хүртэлх буталгаа</t>
  </si>
  <si>
    <t>Эрдэсийн хураангүй шинжилгээ</t>
  </si>
  <si>
    <t>Эрдсийн дэлгэрэнгүй шинжилгээ</t>
  </si>
  <si>
    <t>ICP 20 элемент /геохими/</t>
  </si>
  <si>
    <t>Хими Аu -порбир</t>
  </si>
  <si>
    <t>ААС-Cu, Pb, Zn, Ag…</t>
  </si>
  <si>
    <t>ААС-Fe, Cr, Ni, Co</t>
  </si>
  <si>
    <t>ААС- Mo, W, Sn</t>
  </si>
  <si>
    <t>Силикат (исэл)</t>
  </si>
  <si>
    <t>Чулуулгийн физик механик шинж</t>
  </si>
  <si>
    <t>Петрографийн бэлтгэл</t>
  </si>
  <si>
    <t>Петрографийн хураангуй шинжилгээ</t>
  </si>
  <si>
    <t>Минераграфийн хураангуй шинжилгээ</t>
  </si>
  <si>
    <t>Минераграфийн бэлтгэл</t>
  </si>
  <si>
    <t>Усны бүрэн</t>
  </si>
  <si>
    <t>Палеонтологи</t>
  </si>
  <si>
    <t>Үнэмлэхүй нас</t>
  </si>
  <si>
    <t>X</t>
  </si>
  <si>
    <t>Лабораторийн ажлын дүн</t>
  </si>
  <si>
    <t>Байрзүйн зураг авах, зураг хэвлэх</t>
  </si>
  <si>
    <t>Авто тээврийн татвар</t>
  </si>
  <si>
    <t>жил</t>
  </si>
  <si>
    <t>Байрны түрээс</t>
  </si>
  <si>
    <t>сар</t>
  </si>
  <si>
    <t>XI</t>
  </si>
  <si>
    <t>Бусад ажлын дүн</t>
  </si>
  <si>
    <t>XII</t>
  </si>
  <si>
    <t>ГАДНЫ БАЙГУУЛЛАГЫН ДҮН /IX+X+XI/</t>
  </si>
  <si>
    <t>XIII</t>
  </si>
  <si>
    <t>НИЙТ АЖЛЫН ЦЭВЭР ДҮН /IX+XII/</t>
  </si>
  <si>
    <t>XIV</t>
  </si>
  <si>
    <t>НӨАТ /VIII-10%/</t>
  </si>
  <si>
    <t>XV</t>
  </si>
  <si>
    <t>МАГАДЛАШГҮЙ ЗАРДАЛ /VIII-2%/</t>
  </si>
  <si>
    <t>XVI</t>
  </si>
  <si>
    <t>НИЙТ АЖЛЫН ДҮН /XIII+XIV+XV/</t>
  </si>
  <si>
    <t xml:space="preserve">Гүйцэтгэгч: </t>
  </si>
  <si>
    <t xml:space="preserve"> "Эрдэст Даян уул" ХХК-ийн  гүйцэтгэх захирал</t>
  </si>
  <si>
    <t>/П.Лхагвадэмбэрэл/</t>
  </si>
  <si>
    <t xml:space="preserve"> "Эрдэст Даян уул" ХХК-ийн нягтлан бодогч</t>
  </si>
  <si>
    <t>/Ж.Отгонтуяа  /</t>
  </si>
  <si>
    <t xml:space="preserve"> "Овоот шар-50" Төслийн ахлагч</t>
  </si>
  <si>
    <t>/                               /</t>
  </si>
  <si>
    <t>Танилцсан:</t>
  </si>
  <si>
    <t>Үндэсний геологийн албаны ГСХ-ийн дарга</t>
  </si>
  <si>
    <t>Хянасан:</t>
  </si>
  <si>
    <t>Үндэсний геологийн албаны ГСХ-ийн мэргэжилтэн</t>
  </si>
  <si>
    <t>/ Х.Ганхуяг /</t>
  </si>
  <si>
    <t>Үндэсний геологийн албаны ТЗУХ-ийн ажилтан</t>
  </si>
  <si>
    <t>/ Б.Ууганзаяа/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</si>
</sst>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1" fillId="0" borderId="0" xfId="0" applyFont="1" applyAlignment="1">
      <alignment wrapText="1"/>
    </xf>
    <xf numFmtId="0" fontId="4" fillId="0" borderId="4" xfId="0" applyFont="1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3" fontId="3" fillId="0" borderId="5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4" fontId="5" fillId="0" borderId="5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43" fontId="1" fillId="0" borderId="5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2" fontId="1" fillId="0" borderId="0" xfId="0" applyNumberFormat="1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3" fontId="1" fillId="0" borderId="5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3" fontId="5" fillId="0" borderId="6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3;&#1199;&#1081;&#1094;&#1101;&#1090;&#1075;&#1101;&#1083;%20-2025.01.20%20%20&#1054;&#1074;&#1086;&#1086;&#1090;%20&#1096;&#1072;&#1088;-5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dotgol"/>
      <sheetName val="1-р сар"/>
      <sheetName val="2-р сар"/>
      <sheetName val="3-р сар"/>
      <sheetName val="4-р сар"/>
      <sheetName val="5-р сар"/>
      <sheetName val="6-р сар"/>
      <sheetName val="7-р сар"/>
      <sheetName val="8-р сар"/>
      <sheetName val="9-р сар"/>
      <sheetName val="ХЭЭРИЙН МАТЕРИА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4">
          <cell r="J14">
            <v>30</v>
          </cell>
        </row>
        <row r="15">
          <cell r="J15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J21">
            <v>0</v>
          </cell>
        </row>
        <row r="22">
          <cell r="J22">
            <v>0</v>
          </cell>
        </row>
        <row r="23">
          <cell r="J23">
            <v>0</v>
          </cell>
        </row>
        <row r="25">
          <cell r="J25">
            <v>0</v>
          </cell>
        </row>
        <row r="26">
          <cell r="J26">
            <v>0</v>
          </cell>
        </row>
        <row r="27">
          <cell r="J27">
            <v>0</v>
          </cell>
        </row>
        <row r="28">
          <cell r="J28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J44">
            <v>0</v>
          </cell>
        </row>
        <row r="47">
          <cell r="J47">
            <v>0</v>
          </cell>
        </row>
        <row r="48">
          <cell r="J48">
            <v>106.5</v>
          </cell>
        </row>
        <row r="49">
          <cell r="J49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7">
          <cell r="J57">
            <v>0</v>
          </cell>
        </row>
        <row r="58">
          <cell r="J58">
            <v>0</v>
          </cell>
        </row>
        <row r="60">
          <cell r="J60">
            <v>0</v>
          </cell>
        </row>
        <row r="61">
          <cell r="J61">
            <v>0</v>
          </cell>
        </row>
        <row r="62">
          <cell r="J62">
            <v>0</v>
          </cell>
        </row>
        <row r="63">
          <cell r="J63">
            <v>0</v>
          </cell>
        </row>
        <row r="64">
          <cell r="J64">
            <v>0</v>
          </cell>
        </row>
        <row r="65">
          <cell r="J65">
            <v>0</v>
          </cell>
        </row>
        <row r="66">
          <cell r="J66">
            <v>0</v>
          </cell>
        </row>
        <row r="67">
          <cell r="J67">
            <v>0</v>
          </cell>
        </row>
        <row r="68">
          <cell r="J68">
            <v>0</v>
          </cell>
        </row>
        <row r="69">
          <cell r="J69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6">
          <cell r="J76">
            <v>0</v>
          </cell>
        </row>
        <row r="77">
          <cell r="J77">
            <v>0</v>
          </cell>
        </row>
        <row r="78">
          <cell r="J78">
            <v>0</v>
          </cell>
        </row>
        <row r="79">
          <cell r="J79">
            <v>0</v>
          </cell>
        </row>
        <row r="81">
          <cell r="J81">
            <v>0</v>
          </cell>
        </row>
        <row r="82">
          <cell r="J82">
            <v>0</v>
          </cell>
        </row>
        <row r="83">
          <cell r="J83">
            <v>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A2C3A-20C6-481B-9425-C39410BB2C02}">
  <sheetPr>
    <tabColor rgb="FFFF0000"/>
  </sheetPr>
  <dimension ref="A1:AB1001"/>
  <sheetViews>
    <sheetView tabSelected="1" topLeftCell="A76" workbookViewId="0">
      <selection activeCell="H11" sqref="H11:I11"/>
    </sheetView>
  </sheetViews>
  <sheetFormatPr defaultColWidth="14.42578125" defaultRowHeight="14.25" x14ac:dyDescent="0.2"/>
  <cols>
    <col min="1" max="1" width="1.28515625" style="4" customWidth="1"/>
    <col min="2" max="2" width="4.28515625" style="4" bestFit="1" customWidth="1"/>
    <col min="3" max="3" width="38.28515625" style="4" customWidth="1"/>
    <col min="4" max="4" width="8.28515625" style="4" customWidth="1"/>
    <col min="5" max="5" width="13.5703125" style="4" customWidth="1"/>
    <col min="6" max="6" width="7.7109375" style="4" customWidth="1"/>
    <col min="7" max="7" width="12.7109375" style="4" customWidth="1"/>
    <col min="8" max="8" width="7.7109375" style="4" customWidth="1"/>
    <col min="9" max="9" width="12.7109375" style="4" customWidth="1"/>
    <col min="10" max="10" width="7.7109375" style="4" customWidth="1"/>
    <col min="11" max="11" width="12.7109375" style="4" customWidth="1"/>
    <col min="12" max="12" width="10.28515625" style="4" customWidth="1"/>
    <col min="13" max="13" width="15.85546875" style="4" customWidth="1"/>
    <col min="14" max="15" width="10.28515625" style="4" customWidth="1"/>
    <col min="16" max="28" width="9.85546875" style="4" customWidth="1"/>
    <col min="29" max="16384" width="14.42578125" style="4"/>
  </cols>
  <sheetData>
    <row r="1" spans="1:28" ht="14.25" customHeight="1" x14ac:dyDescent="0.2">
      <c r="A1" s="1"/>
      <c r="B1" s="1"/>
      <c r="C1" s="2"/>
      <c r="D1" s="1"/>
      <c r="E1" s="1"/>
      <c r="F1" s="1"/>
      <c r="G1" s="1"/>
      <c r="H1" s="1"/>
      <c r="I1" s="1"/>
      <c r="J1" s="1"/>
      <c r="K1" s="3" t="s">
        <v>0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4.25" customHeight="1" x14ac:dyDescent="0.2">
      <c r="A2" s="1"/>
      <c r="B2" s="1"/>
      <c r="C2" s="2"/>
      <c r="D2" s="1"/>
      <c r="E2" s="1"/>
      <c r="F2" s="1"/>
      <c r="G2" s="1"/>
      <c r="H2" s="1"/>
      <c r="I2" s="1"/>
      <c r="J2" s="1"/>
      <c r="K2" s="3" t="s">
        <v>1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4.25" customHeight="1" x14ac:dyDescent="0.2">
      <c r="A3" s="1"/>
      <c r="B3" s="1"/>
      <c r="C3" s="2"/>
      <c r="D3" s="1"/>
      <c r="E3" s="1"/>
      <c r="F3" s="1"/>
      <c r="G3" s="1"/>
      <c r="H3" s="1"/>
      <c r="I3" s="1"/>
      <c r="J3" s="1"/>
      <c r="K3" s="3" t="s">
        <v>2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4.25" customHeight="1" x14ac:dyDescent="0.2">
      <c r="A4" s="1"/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40.5" customHeight="1" x14ac:dyDescent="0.2">
      <c r="A5" s="1"/>
      <c r="B5" s="5" t="s">
        <v>3</v>
      </c>
      <c r="C5" s="6"/>
      <c r="D5" s="6"/>
      <c r="E5" s="6"/>
      <c r="F5" s="6"/>
      <c r="G5" s="6"/>
      <c r="H5" s="6"/>
      <c r="I5" s="6"/>
      <c r="J5" s="6"/>
      <c r="K5" s="6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4.25" customHeight="1" x14ac:dyDescent="0.2">
      <c r="A6" s="1"/>
      <c r="B6" s="7"/>
      <c r="C6" s="7"/>
      <c r="D6" s="7"/>
      <c r="E6" s="7"/>
      <c r="F6" s="7"/>
      <c r="G6" s="7"/>
      <c r="H6" s="7"/>
      <c r="I6" s="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29.25" customHeight="1" x14ac:dyDescent="0.2">
      <c r="A7" s="1"/>
      <c r="B7" s="8" t="s">
        <v>4</v>
      </c>
      <c r="C7" s="9"/>
      <c r="D7" s="9"/>
      <c r="E7" s="9"/>
      <c r="F7" s="9"/>
      <c r="G7" s="9"/>
      <c r="H7" s="9"/>
      <c r="I7" s="9"/>
      <c r="J7" s="9"/>
      <c r="K7" s="9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4.2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4.25" customHeight="1" x14ac:dyDescent="0.2">
      <c r="A9" s="1"/>
      <c r="B9" s="1"/>
      <c r="C9" s="10"/>
      <c r="D9" s="1"/>
      <c r="E9" s="1"/>
      <c r="F9" s="1"/>
      <c r="G9" s="1"/>
      <c r="H9" s="1"/>
      <c r="I9" s="1"/>
      <c r="J9" s="1"/>
      <c r="K9" s="3" t="s">
        <v>5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4.25" customHeight="1" x14ac:dyDescent="0.2">
      <c r="A10" s="1"/>
      <c r="B10" s="1"/>
      <c r="C10" s="10"/>
      <c r="D10" s="1"/>
      <c r="E10" s="1"/>
      <c r="F10" s="1"/>
      <c r="G10" s="1"/>
      <c r="H10" s="1"/>
      <c r="I10" s="3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s="16" customFormat="1" ht="29.25" customHeight="1" x14ac:dyDescent="0.2">
      <c r="A11" s="11"/>
      <c r="B11" s="12" t="s">
        <v>6</v>
      </c>
      <c r="C11" s="13" t="s">
        <v>7</v>
      </c>
      <c r="D11" s="13" t="s">
        <v>8</v>
      </c>
      <c r="E11" s="13" t="s">
        <v>9</v>
      </c>
      <c r="F11" s="14" t="s">
        <v>10</v>
      </c>
      <c r="G11" s="15"/>
      <c r="H11" s="14" t="s">
        <v>11</v>
      </c>
      <c r="I11" s="15"/>
      <c r="J11" s="14" t="s">
        <v>12</v>
      </c>
      <c r="K11" s="15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</row>
    <row r="12" spans="1:28" ht="14.25" customHeight="1" x14ac:dyDescent="0.2">
      <c r="A12" s="1"/>
      <c r="B12" s="17"/>
      <c r="C12" s="17"/>
      <c r="D12" s="18"/>
      <c r="E12" s="18"/>
      <c r="F12" s="19" t="s">
        <v>13</v>
      </c>
      <c r="G12" s="20" t="s">
        <v>14</v>
      </c>
      <c r="H12" s="19" t="s">
        <v>13</v>
      </c>
      <c r="I12" s="20" t="s">
        <v>14</v>
      </c>
      <c r="J12" s="19" t="s">
        <v>13</v>
      </c>
      <c r="K12" s="20" t="s">
        <v>14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4.25" customHeight="1" x14ac:dyDescent="0.2">
      <c r="A13" s="1"/>
      <c r="B13" s="21">
        <v>0</v>
      </c>
      <c r="C13" s="19">
        <v>1</v>
      </c>
      <c r="D13" s="19">
        <v>2</v>
      </c>
      <c r="E13" s="19">
        <v>3</v>
      </c>
      <c r="F13" s="19">
        <v>4</v>
      </c>
      <c r="G13" s="19">
        <v>5</v>
      </c>
      <c r="H13" s="19">
        <v>6</v>
      </c>
      <c r="I13" s="19">
        <v>7</v>
      </c>
      <c r="J13" s="19">
        <v>8</v>
      </c>
      <c r="K13" s="19">
        <v>9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4.25" customHeight="1" x14ac:dyDescent="0.2">
      <c r="A14" s="1"/>
      <c r="B14" s="21"/>
      <c r="C14" s="22" t="s">
        <v>15</v>
      </c>
      <c r="D14" s="21" t="s">
        <v>16</v>
      </c>
      <c r="E14" s="23">
        <v>45625</v>
      </c>
      <c r="F14" s="24">
        <v>30</v>
      </c>
      <c r="G14" s="23">
        <f>F14*E14</f>
        <v>1368750</v>
      </c>
      <c r="H14" s="24"/>
      <c r="I14" s="23">
        <f>H14*E14</f>
        <v>0</v>
      </c>
      <c r="J14" s="24">
        <f>+H14+'[1]8-р сар'!J14</f>
        <v>30</v>
      </c>
      <c r="K14" s="23">
        <f>J14*E14</f>
        <v>1368750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4.25" customHeight="1" x14ac:dyDescent="0.2">
      <c r="A15" s="1"/>
      <c r="B15" s="21"/>
      <c r="C15" s="22" t="s">
        <v>17</v>
      </c>
      <c r="D15" s="21" t="s">
        <v>18</v>
      </c>
      <c r="E15" s="23">
        <v>7400</v>
      </c>
      <c r="F15" s="24"/>
      <c r="G15" s="23">
        <f>F15*E15</f>
        <v>0</v>
      </c>
      <c r="H15" s="24"/>
      <c r="I15" s="23">
        <f>H15*E15</f>
        <v>0</v>
      </c>
      <c r="J15" s="24">
        <f>+H15+'[1]8-р сар'!J15</f>
        <v>0</v>
      </c>
      <c r="K15" s="23">
        <f>J15*E15</f>
        <v>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4.25" customHeight="1" x14ac:dyDescent="0.2">
      <c r="A16" s="1"/>
      <c r="B16" s="25" t="s">
        <v>19</v>
      </c>
      <c r="C16" s="26" t="s">
        <v>20</v>
      </c>
      <c r="D16" s="25"/>
      <c r="E16" s="27"/>
      <c r="F16" s="21"/>
      <c r="G16" s="28">
        <f>SUM(G14:G15)</f>
        <v>1368750</v>
      </c>
      <c r="H16" s="21"/>
      <c r="I16" s="28">
        <f>SUM(I14:I15)</f>
        <v>0</v>
      </c>
      <c r="J16" s="24"/>
      <c r="K16" s="28">
        <f>SUM(K14:K15)</f>
        <v>1368750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4.25" customHeight="1" x14ac:dyDescent="0.2">
      <c r="A17" s="1"/>
      <c r="B17" s="21"/>
      <c r="C17" s="22" t="s">
        <v>21</v>
      </c>
      <c r="D17" s="21" t="s">
        <v>18</v>
      </c>
      <c r="E17" s="29">
        <v>53956.896549999998</v>
      </c>
      <c r="F17" s="24"/>
      <c r="G17" s="23">
        <f t="shared" ref="G17:G23" si="0">F17*E17</f>
        <v>0</v>
      </c>
      <c r="H17" s="24"/>
      <c r="I17" s="23">
        <f t="shared" ref="I17:I23" si="1">H17*E17</f>
        <v>0</v>
      </c>
      <c r="J17" s="24">
        <f>+H17+'[1]8-р сар'!J17</f>
        <v>0</v>
      </c>
      <c r="K17" s="23">
        <f t="shared" ref="K17:K23" si="2">J17*E17</f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4.25" customHeight="1" x14ac:dyDescent="0.2">
      <c r="A18" s="1"/>
      <c r="B18" s="21"/>
      <c r="C18" s="22" t="s">
        <v>22</v>
      </c>
      <c r="D18" s="21" t="s">
        <v>16</v>
      </c>
      <c r="E18" s="29">
        <v>15686.274509803921</v>
      </c>
      <c r="F18" s="24"/>
      <c r="G18" s="23">
        <f t="shared" si="0"/>
        <v>0</v>
      </c>
      <c r="H18" s="24"/>
      <c r="I18" s="23">
        <f t="shared" si="1"/>
        <v>0</v>
      </c>
      <c r="J18" s="24">
        <f>+H18+'[1]8-р сар'!J18</f>
        <v>0</v>
      </c>
      <c r="K18" s="23">
        <f t="shared" si="2"/>
        <v>0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4.25" customHeight="1" x14ac:dyDescent="0.2">
      <c r="A19" s="1"/>
      <c r="B19" s="21"/>
      <c r="C19" s="22" t="s">
        <v>23</v>
      </c>
      <c r="D19" s="21" t="s">
        <v>24</v>
      </c>
      <c r="E19" s="29">
        <v>53333.333299999998</v>
      </c>
      <c r="F19" s="30"/>
      <c r="G19" s="23">
        <f t="shared" si="0"/>
        <v>0</v>
      </c>
      <c r="H19" s="30"/>
      <c r="I19" s="23">
        <f t="shared" si="1"/>
        <v>0</v>
      </c>
      <c r="J19" s="24">
        <f>+H19+'[1]8-р сар'!J19</f>
        <v>0</v>
      </c>
      <c r="K19" s="23">
        <f t="shared" si="2"/>
        <v>0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4.25" customHeight="1" x14ac:dyDescent="0.2">
      <c r="A20" s="1"/>
      <c r="B20" s="21"/>
      <c r="C20" s="22" t="s">
        <v>25</v>
      </c>
      <c r="D20" s="21" t="s">
        <v>24</v>
      </c>
      <c r="E20" s="29">
        <v>31011.904761904763</v>
      </c>
      <c r="F20" s="24"/>
      <c r="G20" s="23">
        <f t="shared" si="0"/>
        <v>0</v>
      </c>
      <c r="H20" s="24"/>
      <c r="I20" s="23">
        <f t="shared" si="1"/>
        <v>0</v>
      </c>
      <c r="J20" s="24">
        <f>+H20+'[1]8-р сар'!J20</f>
        <v>0</v>
      </c>
      <c r="K20" s="23">
        <f t="shared" si="2"/>
        <v>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4.25" customHeight="1" x14ac:dyDescent="0.2">
      <c r="A21" s="1"/>
      <c r="B21" s="21"/>
      <c r="C21" s="22" t="s">
        <v>26</v>
      </c>
      <c r="D21" s="21" t="s">
        <v>27</v>
      </c>
      <c r="E21" s="29">
        <v>3188.6904761904761</v>
      </c>
      <c r="F21" s="24"/>
      <c r="G21" s="23">
        <f t="shared" si="0"/>
        <v>0</v>
      </c>
      <c r="H21" s="24"/>
      <c r="I21" s="23">
        <f t="shared" si="1"/>
        <v>0</v>
      </c>
      <c r="J21" s="24">
        <f>+H21+'[1]8-р сар'!J21</f>
        <v>0</v>
      </c>
      <c r="K21" s="23">
        <f t="shared" si="2"/>
        <v>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4.25" customHeight="1" x14ac:dyDescent="0.2">
      <c r="A22" s="1"/>
      <c r="B22" s="21"/>
      <c r="C22" s="22" t="s">
        <v>28</v>
      </c>
      <c r="D22" s="21" t="s">
        <v>27</v>
      </c>
      <c r="E22" s="29">
        <v>2585.1190476190473</v>
      </c>
      <c r="F22" s="24"/>
      <c r="G22" s="23">
        <f t="shared" si="0"/>
        <v>0</v>
      </c>
      <c r="H22" s="24"/>
      <c r="I22" s="23">
        <f t="shared" si="1"/>
        <v>0</v>
      </c>
      <c r="J22" s="24">
        <f>+H22+'[1]8-р сар'!J22</f>
        <v>0</v>
      </c>
      <c r="K22" s="23">
        <f t="shared" si="2"/>
        <v>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4.25" customHeight="1" x14ac:dyDescent="0.2">
      <c r="A23" s="1"/>
      <c r="B23" s="21"/>
      <c r="C23" s="22" t="s">
        <v>29</v>
      </c>
      <c r="D23" s="21" t="s">
        <v>27</v>
      </c>
      <c r="E23" s="29">
        <v>4711.0426929392397</v>
      </c>
      <c r="F23" s="24"/>
      <c r="G23" s="23">
        <f t="shared" si="0"/>
        <v>0</v>
      </c>
      <c r="H23" s="24"/>
      <c r="I23" s="23">
        <f t="shared" si="1"/>
        <v>0</v>
      </c>
      <c r="J23" s="24">
        <f>+H23+'[1]8-р сар'!J23</f>
        <v>0</v>
      </c>
      <c r="K23" s="23">
        <f t="shared" si="2"/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4.25" customHeight="1" x14ac:dyDescent="0.2">
      <c r="A24" s="1"/>
      <c r="B24" s="25" t="s">
        <v>30</v>
      </c>
      <c r="C24" s="26" t="s">
        <v>31</v>
      </c>
      <c r="D24" s="25"/>
      <c r="E24" s="27"/>
      <c r="F24" s="21"/>
      <c r="G24" s="28">
        <f>SUM(G17:G23)</f>
        <v>0</v>
      </c>
      <c r="H24" s="21"/>
      <c r="I24" s="28">
        <f>SUM(I17:I23)</f>
        <v>0</v>
      </c>
      <c r="J24" s="24"/>
      <c r="K24" s="28">
        <f>SUM(K17:K23)</f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4.25" customHeight="1" x14ac:dyDescent="0.2">
      <c r="A25" s="1"/>
      <c r="B25" s="21"/>
      <c r="C25" s="22" t="s">
        <v>32</v>
      </c>
      <c r="D25" s="31" t="s">
        <v>33</v>
      </c>
      <c r="E25" s="32">
        <v>79800</v>
      </c>
      <c r="F25" s="23"/>
      <c r="G25" s="23">
        <f>F25*E25</f>
        <v>0</v>
      </c>
      <c r="H25" s="23"/>
      <c r="I25" s="23">
        <f>H25*E25</f>
        <v>0</v>
      </c>
      <c r="J25" s="24">
        <f>+H25+'[1]8-р сар'!J25</f>
        <v>0</v>
      </c>
      <c r="K25" s="23">
        <f>J25*E25</f>
        <v>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4.25" customHeight="1" x14ac:dyDescent="0.2">
      <c r="A26" s="1"/>
      <c r="B26" s="21"/>
      <c r="C26" s="22" t="s">
        <v>34</v>
      </c>
      <c r="D26" s="31" t="s">
        <v>35</v>
      </c>
      <c r="E26" s="32">
        <v>30130</v>
      </c>
      <c r="F26" s="23"/>
      <c r="G26" s="23">
        <f>F26*E26</f>
        <v>0</v>
      </c>
      <c r="H26" s="23"/>
      <c r="I26" s="23">
        <f>H26*E26</f>
        <v>0</v>
      </c>
      <c r="J26" s="24">
        <f>+H26+'[1]8-р сар'!J26</f>
        <v>0</v>
      </c>
      <c r="K26" s="23">
        <f>J26*E26</f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4.25" customHeight="1" x14ac:dyDescent="0.2">
      <c r="A27" s="1"/>
      <c r="B27" s="21"/>
      <c r="C27" s="22" t="s">
        <v>36</v>
      </c>
      <c r="D27" s="31" t="s">
        <v>35</v>
      </c>
      <c r="E27" s="32">
        <v>1200</v>
      </c>
      <c r="F27" s="23"/>
      <c r="G27" s="23">
        <f>F27*E27</f>
        <v>0</v>
      </c>
      <c r="H27" s="23"/>
      <c r="I27" s="23">
        <f>H27*E27</f>
        <v>0</v>
      </c>
      <c r="J27" s="24">
        <f>+H27+'[1]8-р сар'!J27</f>
        <v>0</v>
      </c>
      <c r="K27" s="23">
        <f>J27*E27</f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4.25" customHeight="1" x14ac:dyDescent="0.2">
      <c r="A28" s="1"/>
      <c r="B28" s="21"/>
      <c r="C28" s="22" t="s">
        <v>37</v>
      </c>
      <c r="D28" s="31" t="s">
        <v>35</v>
      </c>
      <c r="E28" s="32">
        <v>2300</v>
      </c>
      <c r="F28" s="23"/>
      <c r="G28" s="23">
        <f>F28*E28</f>
        <v>0</v>
      </c>
      <c r="H28" s="23"/>
      <c r="I28" s="23">
        <f>H28*E28</f>
        <v>0</v>
      </c>
      <c r="J28" s="24">
        <f>+H28+'[1]8-р сар'!J28</f>
        <v>0</v>
      </c>
      <c r="K28" s="23">
        <f>J28*E28</f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4.25" customHeight="1" x14ac:dyDescent="0.2">
      <c r="A29" s="1"/>
      <c r="B29" s="25" t="s">
        <v>38</v>
      </c>
      <c r="C29" s="26" t="s">
        <v>39</v>
      </c>
      <c r="D29" s="25"/>
      <c r="E29" s="27"/>
      <c r="F29" s="21"/>
      <c r="G29" s="28">
        <f>SUM(G25:G28)</f>
        <v>0</v>
      </c>
      <c r="H29" s="21"/>
      <c r="I29" s="28">
        <f>SUM(I25:I28)</f>
        <v>0</v>
      </c>
      <c r="J29" s="24"/>
      <c r="K29" s="28">
        <f>SUM(K25:K28)</f>
        <v>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4.25" customHeight="1" x14ac:dyDescent="0.2">
      <c r="A30" s="1"/>
      <c r="B30" s="21"/>
      <c r="C30" s="22" t="s">
        <v>40</v>
      </c>
      <c r="D30" s="31" t="s">
        <v>27</v>
      </c>
      <c r="E30" s="32">
        <v>10500</v>
      </c>
      <c r="F30" s="24"/>
      <c r="G30" s="23">
        <f t="shared" ref="G30:G44" si="3">F30*E30</f>
        <v>0</v>
      </c>
      <c r="H30" s="24"/>
      <c r="I30" s="23">
        <f t="shared" ref="I30:I44" si="4">H30*E30</f>
        <v>0</v>
      </c>
      <c r="J30" s="24">
        <f>+H30+'[1]8-р сар'!J30</f>
        <v>0</v>
      </c>
      <c r="K30" s="23">
        <f t="shared" ref="K30:K44" si="5">J30*E30</f>
        <v>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4.25" customHeight="1" x14ac:dyDescent="0.2">
      <c r="A31" s="1"/>
      <c r="B31" s="21"/>
      <c r="C31" s="22" t="s">
        <v>41</v>
      </c>
      <c r="D31" s="31" t="s">
        <v>27</v>
      </c>
      <c r="E31" s="32">
        <v>9021</v>
      </c>
      <c r="F31" s="24"/>
      <c r="G31" s="23">
        <f t="shared" si="3"/>
        <v>0</v>
      </c>
      <c r="H31" s="24"/>
      <c r="I31" s="23">
        <f t="shared" si="4"/>
        <v>0</v>
      </c>
      <c r="J31" s="24">
        <f>+H31+'[1]8-р сар'!J31</f>
        <v>0</v>
      </c>
      <c r="K31" s="23">
        <f t="shared" si="5"/>
        <v>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4.25" customHeight="1" x14ac:dyDescent="0.2">
      <c r="A32" s="1"/>
      <c r="B32" s="21"/>
      <c r="C32" s="22" t="s">
        <v>42</v>
      </c>
      <c r="D32" s="31" t="s">
        <v>27</v>
      </c>
      <c r="E32" s="33">
        <v>9021.1412151067325</v>
      </c>
      <c r="F32" s="24"/>
      <c r="G32" s="23">
        <f t="shared" si="3"/>
        <v>0</v>
      </c>
      <c r="H32" s="24"/>
      <c r="I32" s="23">
        <f t="shared" si="4"/>
        <v>0</v>
      </c>
      <c r="J32" s="24">
        <f>+H32+'[1]8-р сар'!J32</f>
        <v>0</v>
      </c>
      <c r="K32" s="23">
        <f t="shared" si="5"/>
        <v>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4.25" customHeight="1" x14ac:dyDescent="0.2">
      <c r="A33" s="1"/>
      <c r="B33" s="21"/>
      <c r="C33" s="22" t="s">
        <v>43</v>
      </c>
      <c r="D33" s="31" t="s">
        <v>27</v>
      </c>
      <c r="E33" s="33">
        <v>8201.7138752052542</v>
      </c>
      <c r="F33" s="24"/>
      <c r="G33" s="23">
        <f t="shared" si="3"/>
        <v>0</v>
      </c>
      <c r="H33" s="24"/>
      <c r="I33" s="23">
        <f t="shared" si="4"/>
        <v>0</v>
      </c>
      <c r="J33" s="24">
        <f>+H33+'[1]8-р сар'!J33</f>
        <v>0</v>
      </c>
      <c r="K33" s="23">
        <f t="shared" si="5"/>
        <v>0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4.25" customHeight="1" x14ac:dyDescent="0.2">
      <c r="A34" s="1"/>
      <c r="B34" s="21"/>
      <c r="C34" s="22" t="s">
        <v>44</v>
      </c>
      <c r="D34" s="31" t="s">
        <v>27</v>
      </c>
      <c r="E34" s="32">
        <v>11500</v>
      </c>
      <c r="F34" s="24"/>
      <c r="G34" s="23">
        <f t="shared" si="3"/>
        <v>0</v>
      </c>
      <c r="H34" s="24"/>
      <c r="I34" s="23">
        <f t="shared" si="4"/>
        <v>0</v>
      </c>
      <c r="J34" s="24">
        <f>+H34+'[1]8-р сар'!J34</f>
        <v>0</v>
      </c>
      <c r="K34" s="23">
        <f t="shared" si="5"/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4.25" customHeight="1" x14ac:dyDescent="0.2">
      <c r="A35" s="1"/>
      <c r="B35" s="21"/>
      <c r="C35" s="22" t="s">
        <v>45</v>
      </c>
      <c r="D35" s="31" t="s">
        <v>27</v>
      </c>
      <c r="E35" s="29">
        <v>11681.547619047618</v>
      </c>
      <c r="F35" s="24"/>
      <c r="G35" s="23">
        <f t="shared" si="3"/>
        <v>0</v>
      </c>
      <c r="H35" s="24"/>
      <c r="I35" s="23">
        <f t="shared" si="4"/>
        <v>0</v>
      </c>
      <c r="J35" s="24">
        <f>+H35+'[1]8-р сар'!J35</f>
        <v>0</v>
      </c>
      <c r="K35" s="23">
        <f t="shared" si="5"/>
        <v>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4.25" customHeight="1" x14ac:dyDescent="0.2">
      <c r="A36" s="1"/>
      <c r="B36" s="21"/>
      <c r="C36" s="22" t="s">
        <v>46</v>
      </c>
      <c r="D36" s="31" t="s">
        <v>27</v>
      </c>
      <c r="E36" s="32">
        <v>500</v>
      </c>
      <c r="F36" s="24"/>
      <c r="G36" s="23">
        <f t="shared" si="3"/>
        <v>0</v>
      </c>
      <c r="H36" s="24"/>
      <c r="I36" s="23">
        <f t="shared" si="4"/>
        <v>0</v>
      </c>
      <c r="J36" s="24">
        <f>+H36+'[1]8-р сар'!J36</f>
        <v>0</v>
      </c>
      <c r="K36" s="23">
        <f t="shared" si="5"/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4.25" customHeight="1" x14ac:dyDescent="0.2">
      <c r="A37" s="1"/>
      <c r="B37" s="21"/>
      <c r="C37" s="22" t="s">
        <v>47</v>
      </c>
      <c r="D37" s="31" t="s">
        <v>27</v>
      </c>
      <c r="E37" s="32">
        <v>500</v>
      </c>
      <c r="F37" s="24"/>
      <c r="G37" s="23">
        <f t="shared" si="3"/>
        <v>0</v>
      </c>
      <c r="H37" s="24"/>
      <c r="I37" s="23">
        <f t="shared" si="4"/>
        <v>0</v>
      </c>
      <c r="J37" s="24">
        <f>+H37+'[1]8-р сар'!J37</f>
        <v>0</v>
      </c>
      <c r="K37" s="23">
        <f t="shared" si="5"/>
        <v>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4.25" customHeight="1" x14ac:dyDescent="0.2">
      <c r="A38" s="1"/>
      <c r="B38" s="21"/>
      <c r="C38" s="22" t="s">
        <v>48</v>
      </c>
      <c r="D38" s="31" t="s">
        <v>27</v>
      </c>
      <c r="E38" s="32">
        <v>8202</v>
      </c>
      <c r="F38" s="24"/>
      <c r="G38" s="23">
        <f t="shared" si="3"/>
        <v>0</v>
      </c>
      <c r="H38" s="24"/>
      <c r="I38" s="23">
        <f t="shared" si="4"/>
        <v>0</v>
      </c>
      <c r="J38" s="24">
        <f>+H38+'[1]8-р сар'!J38</f>
        <v>0</v>
      </c>
      <c r="K38" s="23">
        <f t="shared" si="5"/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4.25" customHeight="1" x14ac:dyDescent="0.2">
      <c r="A39" s="1"/>
      <c r="B39" s="21"/>
      <c r="C39" s="22" t="s">
        <v>49</v>
      </c>
      <c r="D39" s="31" t="s">
        <v>27</v>
      </c>
      <c r="E39" s="32">
        <v>12000</v>
      </c>
      <c r="F39" s="24"/>
      <c r="G39" s="23">
        <f t="shared" si="3"/>
        <v>0</v>
      </c>
      <c r="H39" s="24"/>
      <c r="I39" s="23">
        <f t="shared" si="4"/>
        <v>0</v>
      </c>
      <c r="J39" s="24">
        <f>+H39+'[1]8-р сар'!J39</f>
        <v>0</v>
      </c>
      <c r="K39" s="23">
        <f t="shared" si="5"/>
        <v>0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4.25" customHeight="1" x14ac:dyDescent="0.2">
      <c r="A40" s="1"/>
      <c r="B40" s="21"/>
      <c r="C40" s="22" t="s">
        <v>50</v>
      </c>
      <c r="D40" s="31" t="s">
        <v>27</v>
      </c>
      <c r="E40" s="32">
        <v>5500</v>
      </c>
      <c r="F40" s="24"/>
      <c r="G40" s="23">
        <f t="shared" si="3"/>
        <v>0</v>
      </c>
      <c r="H40" s="24"/>
      <c r="I40" s="23">
        <f t="shared" si="4"/>
        <v>0</v>
      </c>
      <c r="J40" s="24">
        <f>+H40+'[1]8-р сар'!J40</f>
        <v>0</v>
      </c>
      <c r="K40" s="23">
        <f t="shared" si="5"/>
        <v>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4.25" customHeight="1" x14ac:dyDescent="0.2">
      <c r="A41" s="1"/>
      <c r="B41" s="21"/>
      <c r="C41" s="22" t="s">
        <v>51</v>
      </c>
      <c r="D41" s="31" t="s">
        <v>27</v>
      </c>
      <c r="E41" s="29">
        <v>3466.6666666666665</v>
      </c>
      <c r="F41" s="24"/>
      <c r="G41" s="23">
        <f t="shared" si="3"/>
        <v>0</v>
      </c>
      <c r="H41" s="24"/>
      <c r="I41" s="23">
        <f t="shared" si="4"/>
        <v>0</v>
      </c>
      <c r="J41" s="24">
        <f>+H41+'[1]8-р сар'!J41</f>
        <v>0</v>
      </c>
      <c r="K41" s="23">
        <f t="shared" si="5"/>
        <v>0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5.75" customHeight="1" x14ac:dyDescent="0.2">
      <c r="A42" s="1"/>
      <c r="B42" s="21"/>
      <c r="C42" s="22" t="s">
        <v>52</v>
      </c>
      <c r="D42" s="31" t="s">
        <v>27</v>
      </c>
      <c r="E42" s="23">
        <v>25000</v>
      </c>
      <c r="F42" s="24"/>
      <c r="G42" s="23">
        <f t="shared" si="3"/>
        <v>0</v>
      </c>
      <c r="H42" s="24"/>
      <c r="I42" s="23">
        <f t="shared" si="4"/>
        <v>0</v>
      </c>
      <c r="J42" s="24">
        <f>+H42+'[1]8-р сар'!J42</f>
        <v>0</v>
      </c>
      <c r="K42" s="23">
        <f t="shared" si="5"/>
        <v>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4.25" customHeight="1" x14ac:dyDescent="0.2">
      <c r="A43" s="1"/>
      <c r="B43" s="21"/>
      <c r="C43" s="22" t="s">
        <v>53</v>
      </c>
      <c r="D43" s="31" t="s">
        <v>27</v>
      </c>
      <c r="E43" s="23">
        <v>86966</v>
      </c>
      <c r="F43" s="24"/>
      <c r="G43" s="23">
        <f t="shared" si="3"/>
        <v>0</v>
      </c>
      <c r="H43" s="24"/>
      <c r="I43" s="23">
        <f t="shared" si="4"/>
        <v>0</v>
      </c>
      <c r="J43" s="24">
        <f>+H43+'[1]8-р сар'!J43</f>
        <v>0</v>
      </c>
      <c r="K43" s="23">
        <f t="shared" si="5"/>
        <v>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4.25" customHeight="1" x14ac:dyDescent="0.2">
      <c r="A44" s="1"/>
      <c r="B44" s="21"/>
      <c r="C44" s="22" t="s">
        <v>54</v>
      </c>
      <c r="D44" s="31" t="s">
        <v>27</v>
      </c>
      <c r="E44" s="23">
        <v>3000</v>
      </c>
      <c r="F44" s="24"/>
      <c r="G44" s="23">
        <f t="shared" si="3"/>
        <v>0</v>
      </c>
      <c r="H44" s="24"/>
      <c r="I44" s="23">
        <f t="shared" si="4"/>
        <v>0</v>
      </c>
      <c r="J44" s="24">
        <f>+H44+'[1]8-р сар'!J44</f>
        <v>0</v>
      </c>
      <c r="K44" s="23">
        <f t="shared" si="5"/>
        <v>0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4.25" customHeight="1" x14ac:dyDescent="0.2">
      <c r="A45" s="1"/>
      <c r="B45" s="25" t="s">
        <v>55</v>
      </c>
      <c r="C45" s="26" t="s">
        <v>56</v>
      </c>
      <c r="D45" s="25"/>
      <c r="E45" s="27"/>
      <c r="F45" s="21"/>
      <c r="G45" s="28">
        <f>SUM(G30:G44)</f>
        <v>0</v>
      </c>
      <c r="H45" s="21"/>
      <c r="I45" s="28">
        <f>SUM(I30:I44)</f>
        <v>0</v>
      </c>
      <c r="J45" s="24"/>
      <c r="K45" s="28">
        <f>SUM(K30:K44)</f>
        <v>0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4.25" customHeight="1" x14ac:dyDescent="0.2">
      <c r="A46" s="1"/>
      <c r="B46" s="25" t="s">
        <v>57</v>
      </c>
      <c r="C46" s="26" t="s">
        <v>58</v>
      </c>
      <c r="D46" s="25"/>
      <c r="E46" s="27"/>
      <c r="F46" s="21"/>
      <c r="G46" s="28">
        <f>+G24+G45+G29</f>
        <v>0</v>
      </c>
      <c r="H46" s="21"/>
      <c r="I46" s="28">
        <f>+I24+I45+I29</f>
        <v>0</v>
      </c>
      <c r="J46" s="24"/>
      <c r="K46" s="28">
        <f>+K24+K45+K29</f>
        <v>0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4.25" customHeight="1" x14ac:dyDescent="0.2">
      <c r="A47" s="1"/>
      <c r="B47" s="21"/>
      <c r="C47" s="22" t="s">
        <v>59</v>
      </c>
      <c r="D47" s="31" t="s">
        <v>16</v>
      </c>
      <c r="E47" s="32">
        <v>10440</v>
      </c>
      <c r="F47" s="24"/>
      <c r="G47" s="23">
        <f>F47*E47</f>
        <v>0</v>
      </c>
      <c r="H47" s="24"/>
      <c r="I47" s="23">
        <f>H47*E47</f>
        <v>0</v>
      </c>
      <c r="J47" s="24">
        <f>+H47+'[1]8-р сар'!J47</f>
        <v>0</v>
      </c>
      <c r="K47" s="23">
        <f>J47*E47</f>
        <v>0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4.25" customHeight="1" x14ac:dyDescent="0.2">
      <c r="A48" s="1"/>
      <c r="B48" s="21"/>
      <c r="C48" s="34" t="s">
        <v>60</v>
      </c>
      <c r="D48" s="31" t="s">
        <v>61</v>
      </c>
      <c r="E48" s="33">
        <v>1248666.666</v>
      </c>
      <c r="F48" s="24">
        <v>145.46711450000001</v>
      </c>
      <c r="G48" s="23">
        <f>F48*E48</f>
        <v>181639936.87535527</v>
      </c>
      <c r="H48" s="24">
        <v>12</v>
      </c>
      <c r="I48" s="23">
        <f>H48*E48</f>
        <v>14983999.991999999</v>
      </c>
      <c r="J48" s="24">
        <f>+H48+'[1]8-р сар'!J48</f>
        <v>118.5</v>
      </c>
      <c r="K48" s="23">
        <f>J48*E48</f>
        <v>147966999.921</v>
      </c>
      <c r="L48" s="1"/>
      <c r="M48" s="1"/>
      <c r="N48" s="1"/>
      <c r="O48" s="3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23.25" customHeight="1" x14ac:dyDescent="0.2">
      <c r="A49" s="1"/>
      <c r="B49" s="21"/>
      <c r="C49" s="22" t="s">
        <v>62</v>
      </c>
      <c r="D49" s="31" t="s">
        <v>63</v>
      </c>
      <c r="E49" s="32">
        <v>1500000</v>
      </c>
      <c r="F49" s="24"/>
      <c r="G49" s="23">
        <f>F49*E49</f>
        <v>0</v>
      </c>
      <c r="H49" s="24"/>
      <c r="I49" s="23">
        <f>H49*E49</f>
        <v>0</v>
      </c>
      <c r="J49" s="24">
        <f>+H49+'[1]8-р сар'!J49</f>
        <v>0</v>
      </c>
      <c r="K49" s="23">
        <f>J49*E49</f>
        <v>0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4.25" customHeight="1" x14ac:dyDescent="0.2">
      <c r="A50" s="1"/>
      <c r="B50" s="25" t="s">
        <v>64</v>
      </c>
      <c r="C50" s="26" t="s">
        <v>14</v>
      </c>
      <c r="D50" s="36"/>
      <c r="E50" s="28"/>
      <c r="F50" s="21"/>
      <c r="G50" s="28">
        <f>SUM(G47:G49)</f>
        <v>181639936.87535527</v>
      </c>
      <c r="H50" s="21"/>
      <c r="I50" s="28">
        <f>SUM(I47:I49)</f>
        <v>14983999.991999999</v>
      </c>
      <c r="J50" s="24"/>
      <c r="K50" s="28">
        <f>SUM(K47:K49)</f>
        <v>147966999.921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4.25" customHeight="1" x14ac:dyDescent="0.2">
      <c r="A51" s="1"/>
      <c r="B51" s="21"/>
      <c r="C51" s="22" t="s">
        <v>65</v>
      </c>
      <c r="D51" s="21" t="s">
        <v>66</v>
      </c>
      <c r="E51" s="23">
        <v>630</v>
      </c>
      <c r="F51" s="24"/>
      <c r="G51" s="23">
        <f>F51*E51</f>
        <v>0</v>
      </c>
      <c r="H51" s="24"/>
      <c r="I51" s="23">
        <f>H51*E51</f>
        <v>0</v>
      </c>
      <c r="J51" s="24">
        <f>+H51+'[1]8-р сар'!J51</f>
        <v>0</v>
      </c>
      <c r="K51" s="23">
        <f>J51*E51</f>
        <v>0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4.25" customHeight="1" x14ac:dyDescent="0.2">
      <c r="A52" s="1"/>
      <c r="B52" s="21"/>
      <c r="C52" s="22" t="s">
        <v>67</v>
      </c>
      <c r="D52" s="21" t="s">
        <v>66</v>
      </c>
      <c r="E52" s="23">
        <v>630</v>
      </c>
      <c r="F52" s="24"/>
      <c r="G52" s="23">
        <f>F52*E52</f>
        <v>0</v>
      </c>
      <c r="H52" s="24"/>
      <c r="I52" s="23">
        <f>H52*E52</f>
        <v>0</v>
      </c>
      <c r="J52" s="24">
        <f>+H52+'[1]8-р сар'!J52</f>
        <v>0</v>
      </c>
      <c r="K52" s="23">
        <f>J52*E52</f>
        <v>0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4.25" customHeight="1" x14ac:dyDescent="0.2">
      <c r="A53" s="1"/>
      <c r="B53" s="21"/>
      <c r="C53" s="22" t="s">
        <v>68</v>
      </c>
      <c r="D53" s="21" t="s">
        <v>66</v>
      </c>
      <c r="E53" s="23">
        <v>750</v>
      </c>
      <c r="F53" s="24"/>
      <c r="G53" s="23">
        <f>F53*E53</f>
        <v>0</v>
      </c>
      <c r="H53" s="24"/>
      <c r="I53" s="23">
        <f>H53*E53</f>
        <v>0</v>
      </c>
      <c r="J53" s="24">
        <f>+H53+'[1]8-р сар'!J53</f>
        <v>0</v>
      </c>
      <c r="K53" s="23">
        <f>J53*E53</f>
        <v>0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4.25" customHeight="1" x14ac:dyDescent="0.2">
      <c r="A54" s="1"/>
      <c r="B54" s="21"/>
      <c r="C54" s="22" t="s">
        <v>69</v>
      </c>
      <c r="D54" s="31" t="s">
        <v>70</v>
      </c>
      <c r="E54" s="32">
        <v>160000</v>
      </c>
      <c r="F54" s="24"/>
      <c r="G54" s="23">
        <f>F54*E54</f>
        <v>0</v>
      </c>
      <c r="H54" s="24"/>
      <c r="I54" s="23">
        <f>H54*E54</f>
        <v>0</v>
      </c>
      <c r="J54" s="24">
        <f>+H54+'[1]8-р сар'!J54</f>
        <v>0</v>
      </c>
      <c r="K54" s="23">
        <f>J54*E54</f>
        <v>0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4.25" customHeight="1" x14ac:dyDescent="0.2">
      <c r="A55" s="1"/>
      <c r="B55" s="25" t="s">
        <v>71</v>
      </c>
      <c r="C55" s="26" t="s">
        <v>72</v>
      </c>
      <c r="D55" s="25"/>
      <c r="E55" s="28"/>
      <c r="F55" s="21"/>
      <c r="G55" s="28">
        <f>SUM(G51:G54)</f>
        <v>0</v>
      </c>
      <c r="H55" s="21"/>
      <c r="I55" s="28">
        <f>SUM(I51:I54)</f>
        <v>0</v>
      </c>
      <c r="J55" s="24"/>
      <c r="K55" s="28">
        <f>SUM(K51:K54)</f>
        <v>0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30" x14ac:dyDescent="0.2">
      <c r="A56" s="1"/>
      <c r="B56" s="25" t="s">
        <v>73</v>
      </c>
      <c r="C56" s="26" t="s">
        <v>74</v>
      </c>
      <c r="D56" s="25"/>
      <c r="E56" s="28"/>
      <c r="F56" s="21"/>
      <c r="G56" s="28">
        <f>+G46+G50+G55+G16</f>
        <v>183008686.87535527</v>
      </c>
      <c r="H56" s="21"/>
      <c r="I56" s="28">
        <f>+I46+I50+I55+I16</f>
        <v>14983999.991999999</v>
      </c>
      <c r="J56" s="24"/>
      <c r="K56" s="28">
        <f>+K46+K50+K55+K16</f>
        <v>149335749.921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4.25" customHeight="1" x14ac:dyDescent="0.2">
      <c r="A57" s="1"/>
      <c r="B57" s="21"/>
      <c r="C57" s="22" t="s">
        <v>75</v>
      </c>
      <c r="D57" s="23" t="s">
        <v>66</v>
      </c>
      <c r="E57" s="23">
        <v>50000</v>
      </c>
      <c r="F57" s="24"/>
      <c r="G57" s="23">
        <f>F57*E57</f>
        <v>0</v>
      </c>
      <c r="H57" s="24"/>
      <c r="I57" s="23">
        <f>H57*E57</f>
        <v>0</v>
      </c>
      <c r="J57" s="24">
        <f>+H57+'[1]8-р сар'!J57</f>
        <v>0</v>
      </c>
      <c r="K57" s="23">
        <f>J57*E57</f>
        <v>0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28.5" x14ac:dyDescent="0.2">
      <c r="A58" s="1"/>
      <c r="B58" s="21"/>
      <c r="C58" s="22" t="s">
        <v>76</v>
      </c>
      <c r="D58" s="23" t="s">
        <v>66</v>
      </c>
      <c r="E58" s="23">
        <v>400000</v>
      </c>
      <c r="F58" s="24"/>
      <c r="G58" s="23">
        <f>F58*E58</f>
        <v>0</v>
      </c>
      <c r="H58" s="24"/>
      <c r="I58" s="23">
        <f>H58*E58</f>
        <v>0</v>
      </c>
      <c r="J58" s="24">
        <f>+H58+'[1]8-р сар'!J58</f>
        <v>0</v>
      </c>
      <c r="K58" s="23">
        <f>J58*E58</f>
        <v>0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4.25" customHeight="1" x14ac:dyDescent="0.2">
      <c r="A59" s="1"/>
      <c r="B59" s="25" t="s">
        <v>77</v>
      </c>
      <c r="C59" s="26" t="s">
        <v>78</v>
      </c>
      <c r="D59" s="25"/>
      <c r="E59" s="28"/>
      <c r="F59" s="21"/>
      <c r="G59" s="28">
        <f>SUM(G57:G58)</f>
        <v>0</v>
      </c>
      <c r="H59" s="21"/>
      <c r="I59" s="28">
        <f>SUM(I57:I58)</f>
        <v>0</v>
      </c>
      <c r="J59" s="24"/>
      <c r="K59" s="28">
        <f>SUM(K57:K58)</f>
        <v>0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28.5" x14ac:dyDescent="0.2">
      <c r="A60" s="1"/>
      <c r="B60" s="21"/>
      <c r="C60" s="37" t="s">
        <v>79</v>
      </c>
      <c r="D60" s="31" t="s">
        <v>80</v>
      </c>
      <c r="E60" s="32">
        <v>5000</v>
      </c>
      <c r="F60" s="24"/>
      <c r="G60" s="23">
        <f t="shared" ref="G60:G79" si="6">F60*E60</f>
        <v>0</v>
      </c>
      <c r="H60" s="24"/>
      <c r="I60" s="23">
        <f t="shared" ref="I60:I79" si="7">H60*E60</f>
        <v>0</v>
      </c>
      <c r="J60" s="24">
        <f>+H60+'[1]8-р сар'!J60</f>
        <v>0</v>
      </c>
      <c r="K60" s="23">
        <f t="shared" ref="K60:K79" si="8">J60*E60</f>
        <v>0</v>
      </c>
      <c r="L60" s="1"/>
      <c r="M60" s="35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28.5" x14ac:dyDescent="0.2">
      <c r="A61" s="1"/>
      <c r="B61" s="21"/>
      <c r="C61" s="37" t="s">
        <v>81</v>
      </c>
      <c r="D61" s="31" t="s">
        <v>80</v>
      </c>
      <c r="E61" s="32">
        <v>6000</v>
      </c>
      <c r="F61" s="24"/>
      <c r="G61" s="23">
        <f t="shared" si="6"/>
        <v>0</v>
      </c>
      <c r="H61" s="24"/>
      <c r="I61" s="23">
        <f t="shared" si="7"/>
        <v>0</v>
      </c>
      <c r="J61" s="24">
        <f>+H61+'[1]8-р сар'!J61</f>
        <v>0</v>
      </c>
      <c r="K61" s="23">
        <f t="shared" si="8"/>
        <v>0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4.25" customHeight="1" x14ac:dyDescent="0.2">
      <c r="A62" s="1"/>
      <c r="B62" s="21"/>
      <c r="C62" s="37" t="s">
        <v>82</v>
      </c>
      <c r="D62" s="31" t="s">
        <v>80</v>
      </c>
      <c r="E62" s="32">
        <v>9000</v>
      </c>
      <c r="F62" s="24"/>
      <c r="G62" s="23">
        <f t="shared" si="6"/>
        <v>0</v>
      </c>
      <c r="H62" s="24"/>
      <c r="I62" s="23">
        <f t="shared" si="7"/>
        <v>0</v>
      </c>
      <c r="J62" s="24">
        <f>+H62+'[1]8-р сар'!J62</f>
        <v>0</v>
      </c>
      <c r="K62" s="23">
        <f t="shared" si="8"/>
        <v>0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4.25" customHeight="1" x14ac:dyDescent="0.2">
      <c r="A63" s="1"/>
      <c r="B63" s="21"/>
      <c r="C63" s="37" t="s">
        <v>83</v>
      </c>
      <c r="D63" s="31" t="s">
        <v>80</v>
      </c>
      <c r="E63" s="32">
        <v>27000</v>
      </c>
      <c r="F63" s="24"/>
      <c r="G63" s="23">
        <f t="shared" si="6"/>
        <v>0</v>
      </c>
      <c r="H63" s="24"/>
      <c r="I63" s="23">
        <f t="shared" si="7"/>
        <v>0</v>
      </c>
      <c r="J63" s="24">
        <f>+H63+'[1]8-р сар'!J63</f>
        <v>0</v>
      </c>
      <c r="K63" s="23">
        <f t="shared" si="8"/>
        <v>0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4.25" customHeight="1" x14ac:dyDescent="0.2">
      <c r="A64" s="1"/>
      <c r="B64" s="21"/>
      <c r="C64" s="37" t="s">
        <v>84</v>
      </c>
      <c r="D64" s="31" t="s">
        <v>80</v>
      </c>
      <c r="E64" s="32">
        <v>25000</v>
      </c>
      <c r="F64" s="24"/>
      <c r="G64" s="23">
        <f t="shared" si="6"/>
        <v>0</v>
      </c>
      <c r="H64" s="24"/>
      <c r="I64" s="23">
        <f t="shared" si="7"/>
        <v>0</v>
      </c>
      <c r="J64" s="24">
        <f>+H64+'[1]8-р сар'!J64</f>
        <v>0</v>
      </c>
      <c r="K64" s="23">
        <f t="shared" si="8"/>
        <v>0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4.25" customHeight="1" x14ac:dyDescent="0.2">
      <c r="A65" s="1"/>
      <c r="B65" s="21"/>
      <c r="C65" s="37" t="s">
        <v>85</v>
      </c>
      <c r="D65" s="31" t="s">
        <v>80</v>
      </c>
      <c r="E65" s="32">
        <v>35000</v>
      </c>
      <c r="F65" s="24"/>
      <c r="G65" s="23">
        <f t="shared" si="6"/>
        <v>0</v>
      </c>
      <c r="H65" s="24"/>
      <c r="I65" s="23">
        <f t="shared" si="7"/>
        <v>0</v>
      </c>
      <c r="J65" s="24">
        <f>+H65+'[1]8-р сар'!J65</f>
        <v>0</v>
      </c>
      <c r="K65" s="23">
        <f t="shared" si="8"/>
        <v>0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4.25" customHeight="1" x14ac:dyDescent="0.2">
      <c r="A66" s="1"/>
      <c r="B66" s="21"/>
      <c r="C66" s="37" t="s">
        <v>86</v>
      </c>
      <c r="D66" s="31" t="s">
        <v>80</v>
      </c>
      <c r="E66" s="32">
        <v>20000</v>
      </c>
      <c r="F66" s="24"/>
      <c r="G66" s="23">
        <f t="shared" si="6"/>
        <v>0</v>
      </c>
      <c r="H66" s="24"/>
      <c r="I66" s="23">
        <f t="shared" si="7"/>
        <v>0</v>
      </c>
      <c r="J66" s="24">
        <f>+H66+'[1]8-р сар'!J66</f>
        <v>0</v>
      </c>
      <c r="K66" s="23">
        <f t="shared" si="8"/>
        <v>0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4.25" customHeight="1" x14ac:dyDescent="0.2">
      <c r="A67" s="1"/>
      <c r="B67" s="21"/>
      <c r="C67" s="37" t="s">
        <v>87</v>
      </c>
      <c r="D67" s="31" t="s">
        <v>80</v>
      </c>
      <c r="E67" s="32">
        <v>30000</v>
      </c>
      <c r="F67" s="24"/>
      <c r="G67" s="23">
        <f t="shared" si="6"/>
        <v>0</v>
      </c>
      <c r="H67" s="24"/>
      <c r="I67" s="23">
        <f t="shared" si="7"/>
        <v>0</v>
      </c>
      <c r="J67" s="24">
        <f>+H67+'[1]8-р сар'!J67</f>
        <v>0</v>
      </c>
      <c r="K67" s="23">
        <f t="shared" si="8"/>
        <v>0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4.25" customHeight="1" x14ac:dyDescent="0.2">
      <c r="A68" s="1"/>
      <c r="B68" s="21"/>
      <c r="C68" s="37" t="s">
        <v>88</v>
      </c>
      <c r="D68" s="31" t="s">
        <v>80</v>
      </c>
      <c r="E68" s="32">
        <v>10000</v>
      </c>
      <c r="F68" s="24"/>
      <c r="G68" s="23">
        <f t="shared" si="6"/>
        <v>0</v>
      </c>
      <c r="H68" s="24"/>
      <c r="I68" s="23">
        <f t="shared" si="7"/>
        <v>0</v>
      </c>
      <c r="J68" s="24">
        <f>+H68+'[1]8-р сар'!J68</f>
        <v>0</v>
      </c>
      <c r="K68" s="23">
        <f t="shared" si="8"/>
        <v>0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4.25" customHeight="1" x14ac:dyDescent="0.2">
      <c r="A69" s="1"/>
      <c r="B69" s="21"/>
      <c r="C69" s="37" t="s">
        <v>89</v>
      </c>
      <c r="D69" s="31" t="s">
        <v>80</v>
      </c>
      <c r="E69" s="32">
        <v>10000</v>
      </c>
      <c r="F69" s="24"/>
      <c r="G69" s="23">
        <f t="shared" si="6"/>
        <v>0</v>
      </c>
      <c r="H69" s="24"/>
      <c r="I69" s="23">
        <f t="shared" si="7"/>
        <v>0</v>
      </c>
      <c r="J69" s="24">
        <f>+H69+'[1]8-р сар'!J69</f>
        <v>0</v>
      </c>
      <c r="K69" s="23">
        <f t="shared" si="8"/>
        <v>0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4.25" customHeight="1" x14ac:dyDescent="0.2">
      <c r="A70" s="1"/>
      <c r="B70" s="21"/>
      <c r="C70" s="37" t="s">
        <v>90</v>
      </c>
      <c r="D70" s="31" t="s">
        <v>80</v>
      </c>
      <c r="E70" s="32">
        <v>10000</v>
      </c>
      <c r="F70" s="24"/>
      <c r="G70" s="23">
        <f t="shared" si="6"/>
        <v>0</v>
      </c>
      <c r="H70" s="24"/>
      <c r="I70" s="23">
        <f t="shared" si="7"/>
        <v>0</v>
      </c>
      <c r="J70" s="24">
        <f>+H70+'[1]8-р сар'!J70</f>
        <v>0</v>
      </c>
      <c r="K70" s="23">
        <f t="shared" si="8"/>
        <v>0</v>
      </c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4.25" customHeight="1" x14ac:dyDescent="0.2">
      <c r="A71" s="1"/>
      <c r="B71" s="21"/>
      <c r="C71" s="22" t="s">
        <v>91</v>
      </c>
      <c r="D71" s="31" t="s">
        <v>80</v>
      </c>
      <c r="E71" s="32">
        <v>31000</v>
      </c>
      <c r="F71" s="24"/>
      <c r="G71" s="23">
        <f t="shared" si="6"/>
        <v>0</v>
      </c>
      <c r="H71" s="24"/>
      <c r="I71" s="23">
        <f t="shared" si="7"/>
        <v>0</v>
      </c>
      <c r="J71" s="24">
        <f>+H71+'[1]8-р сар'!J71</f>
        <v>0</v>
      </c>
      <c r="K71" s="23">
        <f t="shared" si="8"/>
        <v>0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4.25" customHeight="1" x14ac:dyDescent="0.2">
      <c r="A72" s="1"/>
      <c r="B72" s="21"/>
      <c r="C72" s="22" t="s">
        <v>92</v>
      </c>
      <c r="D72" s="31" t="s">
        <v>80</v>
      </c>
      <c r="E72" s="32">
        <v>60000</v>
      </c>
      <c r="F72" s="24"/>
      <c r="G72" s="23">
        <f t="shared" si="6"/>
        <v>0</v>
      </c>
      <c r="H72" s="24"/>
      <c r="I72" s="23">
        <f t="shared" si="7"/>
        <v>0</v>
      </c>
      <c r="J72" s="24">
        <f>+H72+'[1]8-р сар'!J72</f>
        <v>0</v>
      </c>
      <c r="K72" s="23">
        <f t="shared" si="8"/>
        <v>0</v>
      </c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4.25" customHeight="1" x14ac:dyDescent="0.2">
      <c r="A73" s="1"/>
      <c r="B73" s="21"/>
      <c r="C73" s="22" t="s">
        <v>93</v>
      </c>
      <c r="D73" s="31" t="s">
        <v>80</v>
      </c>
      <c r="E73" s="32">
        <v>16000</v>
      </c>
      <c r="F73" s="24"/>
      <c r="G73" s="23">
        <f t="shared" si="6"/>
        <v>0</v>
      </c>
      <c r="H73" s="24"/>
      <c r="I73" s="23">
        <f t="shared" si="7"/>
        <v>0</v>
      </c>
      <c r="J73" s="24">
        <f>+H73+'[1]8-р сар'!J73</f>
        <v>0</v>
      </c>
      <c r="K73" s="23">
        <f t="shared" si="8"/>
        <v>0</v>
      </c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4.25" customHeight="1" x14ac:dyDescent="0.2">
      <c r="A74" s="1"/>
      <c r="B74" s="21"/>
      <c r="C74" s="22" t="s">
        <v>94</v>
      </c>
      <c r="D74" s="31" t="s">
        <v>80</v>
      </c>
      <c r="E74" s="32">
        <v>36000</v>
      </c>
      <c r="F74" s="24"/>
      <c r="G74" s="23">
        <f t="shared" si="6"/>
        <v>0</v>
      </c>
      <c r="H74" s="24"/>
      <c r="I74" s="23">
        <f t="shared" si="7"/>
        <v>0</v>
      </c>
      <c r="J74" s="24">
        <f>+H74+'[1]8-р сар'!J74</f>
        <v>0</v>
      </c>
      <c r="K74" s="23">
        <f t="shared" si="8"/>
        <v>0</v>
      </c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4.25" customHeight="1" x14ac:dyDescent="0.2">
      <c r="A75" s="1"/>
      <c r="B75" s="21"/>
      <c r="C75" s="22" t="s">
        <v>95</v>
      </c>
      <c r="D75" s="31" t="s">
        <v>80</v>
      </c>
      <c r="E75" s="32">
        <v>36000</v>
      </c>
      <c r="F75" s="24"/>
      <c r="G75" s="23">
        <f t="shared" si="6"/>
        <v>0</v>
      </c>
      <c r="H75" s="24"/>
      <c r="I75" s="23">
        <f t="shared" si="7"/>
        <v>0</v>
      </c>
      <c r="J75" s="24">
        <f>+H75+'[1]8-р сар'!J75</f>
        <v>0</v>
      </c>
      <c r="K75" s="23">
        <f t="shared" si="8"/>
        <v>0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4.25" customHeight="1" x14ac:dyDescent="0.2">
      <c r="A76" s="1"/>
      <c r="B76" s="21"/>
      <c r="C76" s="22" t="s">
        <v>96</v>
      </c>
      <c r="D76" s="31" t="s">
        <v>80</v>
      </c>
      <c r="E76" s="32">
        <v>16000</v>
      </c>
      <c r="F76" s="24"/>
      <c r="G76" s="23">
        <f t="shared" si="6"/>
        <v>0</v>
      </c>
      <c r="H76" s="24"/>
      <c r="I76" s="23">
        <f t="shared" si="7"/>
        <v>0</v>
      </c>
      <c r="J76" s="24">
        <f>+H76+'[1]8-р сар'!J76</f>
        <v>0</v>
      </c>
      <c r="K76" s="23">
        <f t="shared" si="8"/>
        <v>0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4.25" customHeight="1" x14ac:dyDescent="0.2">
      <c r="A77" s="1"/>
      <c r="B77" s="21"/>
      <c r="C77" s="22" t="s">
        <v>97</v>
      </c>
      <c r="D77" s="31" t="s">
        <v>80</v>
      </c>
      <c r="E77" s="32">
        <v>70000</v>
      </c>
      <c r="F77" s="24"/>
      <c r="G77" s="23">
        <f t="shared" si="6"/>
        <v>0</v>
      </c>
      <c r="H77" s="24"/>
      <c r="I77" s="23">
        <f t="shared" si="7"/>
        <v>0</v>
      </c>
      <c r="J77" s="24">
        <f>+H77+'[1]8-р сар'!J77</f>
        <v>0</v>
      </c>
      <c r="K77" s="23">
        <f t="shared" si="8"/>
        <v>0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4.25" customHeight="1" x14ac:dyDescent="0.2">
      <c r="A78" s="1"/>
      <c r="B78" s="21"/>
      <c r="C78" s="22" t="s">
        <v>98</v>
      </c>
      <c r="D78" s="31" t="s">
        <v>80</v>
      </c>
      <c r="E78" s="32">
        <v>110000</v>
      </c>
      <c r="F78" s="24"/>
      <c r="G78" s="23">
        <f t="shared" si="6"/>
        <v>0</v>
      </c>
      <c r="H78" s="24"/>
      <c r="I78" s="23">
        <f t="shared" si="7"/>
        <v>0</v>
      </c>
      <c r="J78" s="24">
        <f>+H78+'[1]8-р сар'!J78</f>
        <v>0</v>
      </c>
      <c r="K78" s="23">
        <f t="shared" si="8"/>
        <v>0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4.25" customHeight="1" x14ac:dyDescent="0.2">
      <c r="A79" s="1"/>
      <c r="B79" s="21"/>
      <c r="C79" s="22" t="s">
        <v>99</v>
      </c>
      <c r="D79" s="31" t="s">
        <v>80</v>
      </c>
      <c r="E79" s="32">
        <v>2000000</v>
      </c>
      <c r="F79" s="24"/>
      <c r="G79" s="23">
        <f t="shared" si="6"/>
        <v>0</v>
      </c>
      <c r="H79" s="24"/>
      <c r="I79" s="23">
        <f t="shared" si="7"/>
        <v>0</v>
      </c>
      <c r="J79" s="24">
        <f>+H79+'[1]8-р сар'!J79</f>
        <v>0</v>
      </c>
      <c r="K79" s="23">
        <f t="shared" si="8"/>
        <v>0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4.25" customHeight="1" x14ac:dyDescent="0.2">
      <c r="A80" s="1"/>
      <c r="B80" s="25" t="s">
        <v>100</v>
      </c>
      <c r="C80" s="26" t="s">
        <v>101</v>
      </c>
      <c r="D80" s="25"/>
      <c r="E80" s="28"/>
      <c r="F80" s="21"/>
      <c r="G80" s="28">
        <f>SUM(G60:G79)</f>
        <v>0</v>
      </c>
      <c r="H80" s="21"/>
      <c r="I80" s="28">
        <f>SUM(I60:I79)</f>
        <v>0</v>
      </c>
      <c r="J80" s="24"/>
      <c r="K80" s="28">
        <f>SUM(K60:K79)</f>
        <v>0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4.25" customHeight="1" x14ac:dyDescent="0.2">
      <c r="A81" s="1"/>
      <c r="B81" s="21"/>
      <c r="C81" s="22" t="s">
        <v>102</v>
      </c>
      <c r="D81" s="31" t="s">
        <v>27</v>
      </c>
      <c r="E81" s="33">
        <v>105795.82</v>
      </c>
      <c r="F81" s="21"/>
      <c r="G81" s="23">
        <f>F81*E81</f>
        <v>0</v>
      </c>
      <c r="H81" s="21"/>
      <c r="I81" s="23">
        <f>H81*E81</f>
        <v>0</v>
      </c>
      <c r="J81" s="24">
        <f>+H81+'[1]8-р сар'!J81</f>
        <v>0</v>
      </c>
      <c r="K81" s="23">
        <f>J81*E81</f>
        <v>0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4.25" customHeight="1" x14ac:dyDescent="0.2">
      <c r="A82" s="1"/>
      <c r="B82" s="21"/>
      <c r="C82" s="22" t="s">
        <v>103</v>
      </c>
      <c r="D82" s="31" t="s">
        <v>104</v>
      </c>
      <c r="E82" s="32">
        <v>600000</v>
      </c>
      <c r="F82" s="24"/>
      <c r="G82" s="23">
        <f>F82*E82</f>
        <v>0</v>
      </c>
      <c r="H82" s="24"/>
      <c r="I82" s="23">
        <f>H82*E82</f>
        <v>0</v>
      </c>
      <c r="J82" s="24">
        <f>+H82+'[1]8-р сар'!J82</f>
        <v>0</v>
      </c>
      <c r="K82" s="23">
        <f>J82*E82</f>
        <v>0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4.25" customHeight="1" x14ac:dyDescent="0.2">
      <c r="A83" s="1"/>
      <c r="B83" s="21"/>
      <c r="C83" s="22" t="s">
        <v>105</v>
      </c>
      <c r="D83" s="31" t="s">
        <v>106</v>
      </c>
      <c r="E83" s="32">
        <v>900000</v>
      </c>
      <c r="F83" s="24">
        <v>12</v>
      </c>
      <c r="G83" s="23">
        <f>F83*E83</f>
        <v>10800000</v>
      </c>
      <c r="H83" s="24">
        <v>1</v>
      </c>
      <c r="I83" s="23">
        <f>H83*E83</f>
        <v>900000</v>
      </c>
      <c r="J83" s="24">
        <f>+H83+'[1]8-р сар'!J83</f>
        <v>9</v>
      </c>
      <c r="K83" s="23">
        <f>J83*E83</f>
        <v>8100000</v>
      </c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4.25" customHeight="1" x14ac:dyDescent="0.2">
      <c r="A84" s="1"/>
      <c r="B84" s="25" t="s">
        <v>107</v>
      </c>
      <c r="C84" s="26" t="s">
        <v>108</v>
      </c>
      <c r="D84" s="25"/>
      <c r="E84" s="27"/>
      <c r="F84" s="21"/>
      <c r="G84" s="28">
        <f>SUM(G81:G83)</f>
        <v>10800000</v>
      </c>
      <c r="H84" s="21"/>
      <c r="I84" s="28">
        <f>SUM(I81:I83)</f>
        <v>900000</v>
      </c>
      <c r="J84" s="21"/>
      <c r="K84" s="28">
        <f>SUM(K81:K83)</f>
        <v>8100000</v>
      </c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4.25" customHeight="1" x14ac:dyDescent="0.2">
      <c r="A85" s="1"/>
      <c r="B85" s="25" t="s">
        <v>109</v>
      </c>
      <c r="C85" s="26" t="s">
        <v>110</v>
      </c>
      <c r="D85" s="25"/>
      <c r="E85" s="27"/>
      <c r="F85" s="21"/>
      <c r="G85" s="28">
        <f>+G84+G80+G59</f>
        <v>10800000</v>
      </c>
      <c r="H85" s="21"/>
      <c r="I85" s="28">
        <f>+I84+I80+I59</f>
        <v>900000</v>
      </c>
      <c r="J85" s="21"/>
      <c r="K85" s="28">
        <f>+K84+K80+K59</f>
        <v>8100000</v>
      </c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4.25" customHeight="1" x14ac:dyDescent="0.2">
      <c r="A86" s="1"/>
      <c r="B86" s="25" t="s">
        <v>111</v>
      </c>
      <c r="C86" s="38" t="s">
        <v>112</v>
      </c>
      <c r="D86" s="25"/>
      <c r="E86" s="27"/>
      <c r="F86" s="21"/>
      <c r="G86" s="28">
        <f>+G56+G85</f>
        <v>193808686.87535527</v>
      </c>
      <c r="H86" s="21"/>
      <c r="I86" s="28">
        <f>+I56+I85</f>
        <v>15883999.991999999</v>
      </c>
      <c r="J86" s="21"/>
      <c r="K86" s="28">
        <f>+K56+K85</f>
        <v>157435749.921</v>
      </c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4.25" customHeight="1" x14ac:dyDescent="0.2">
      <c r="A87" s="1"/>
      <c r="B87" s="25" t="s">
        <v>113</v>
      </c>
      <c r="C87" s="26" t="s">
        <v>114</v>
      </c>
      <c r="D87" s="25"/>
      <c r="E87" s="27"/>
      <c r="F87" s="21"/>
      <c r="G87" s="28">
        <f>G86*0.1</f>
        <v>19380868.687535528</v>
      </c>
      <c r="H87" s="21"/>
      <c r="I87" s="28">
        <f>I86*0.1</f>
        <v>1588399.9992</v>
      </c>
      <c r="J87" s="21"/>
      <c r="K87" s="28">
        <f>K86*0.1</f>
        <v>15743574.9921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8" ht="14.25" customHeight="1" x14ac:dyDescent="0.2">
      <c r="A88" s="1"/>
      <c r="B88" s="25" t="s">
        <v>115</v>
      </c>
      <c r="C88" s="26" t="s">
        <v>116</v>
      </c>
      <c r="D88" s="25"/>
      <c r="E88" s="27"/>
      <c r="F88" s="21"/>
      <c r="G88" s="39">
        <v>91778.437109261795</v>
      </c>
      <c r="H88" s="21"/>
      <c r="I88" s="28"/>
      <c r="J88" s="40"/>
      <c r="K88" s="28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8" ht="14.25" customHeight="1" x14ac:dyDescent="0.2">
      <c r="A89" s="1"/>
      <c r="B89" s="36" t="s">
        <v>117</v>
      </c>
      <c r="C89" s="26" t="s">
        <v>118</v>
      </c>
      <c r="D89" s="25"/>
      <c r="E89" s="27"/>
      <c r="F89" s="21"/>
      <c r="G89" s="28">
        <f>+G86+G87+G88</f>
        <v>213281334.00000006</v>
      </c>
      <c r="H89" s="21"/>
      <c r="I89" s="28">
        <f>+I86+I87+I88</f>
        <v>17472399.9912</v>
      </c>
      <c r="J89" s="40"/>
      <c r="K89" s="28">
        <f>+K86+K87+K88</f>
        <v>173179324.9131</v>
      </c>
      <c r="L89" s="1"/>
      <c r="M89" s="4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8" ht="14.25" customHeight="1" x14ac:dyDescent="0.2">
      <c r="A90" s="1"/>
      <c r="B90" s="1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8" ht="14.25" customHeight="1" x14ac:dyDescent="0.25">
      <c r="A91" s="1"/>
      <c r="B91" s="1"/>
      <c r="C91" s="42" t="s">
        <v>119</v>
      </c>
      <c r="K91" s="41"/>
      <c r="L91" s="1"/>
      <c r="M91" s="4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8" ht="14.25" customHeight="1" x14ac:dyDescent="0.2">
      <c r="A92" s="1"/>
      <c r="B92" s="1"/>
      <c r="C92" s="4" t="s">
        <v>120</v>
      </c>
      <c r="I92" s="4" t="s">
        <v>121</v>
      </c>
      <c r="K92" s="4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4.25" customHeight="1" x14ac:dyDescent="0.2">
      <c r="A93" s="1"/>
      <c r="B93" s="1"/>
      <c r="C93" s="4" t="s">
        <v>122</v>
      </c>
      <c r="I93" s="4" t="s">
        <v>123</v>
      </c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4.25" customHeight="1" x14ac:dyDescent="0.2">
      <c r="A94" s="1"/>
      <c r="B94" s="1"/>
      <c r="C94" s="4" t="s">
        <v>124</v>
      </c>
      <c r="I94" s="4" t="s">
        <v>125</v>
      </c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4.25" customHeight="1" x14ac:dyDescent="0.2">
      <c r="A95" s="1"/>
      <c r="B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4.25" customHeight="1" x14ac:dyDescent="0.25">
      <c r="A96" s="1"/>
      <c r="B96" s="1"/>
      <c r="C96" s="42" t="s">
        <v>126</v>
      </c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4.25" customHeight="1" x14ac:dyDescent="0.2">
      <c r="A97" s="1"/>
      <c r="B97" s="1"/>
      <c r="C97" s="4" t="s">
        <v>127</v>
      </c>
      <c r="I97" s="4" t="s">
        <v>125</v>
      </c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4.25" customHeight="1" x14ac:dyDescent="0.2">
      <c r="A98" s="1"/>
      <c r="B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4.25" customHeight="1" x14ac:dyDescent="0.25">
      <c r="A99" s="1"/>
      <c r="B99" s="1"/>
      <c r="C99" s="42" t="s">
        <v>128</v>
      </c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4.25" customHeight="1" x14ac:dyDescent="0.2">
      <c r="A100" s="1"/>
      <c r="B100" s="1"/>
      <c r="C100" s="4" t="s">
        <v>129</v>
      </c>
      <c r="I100" s="4" t="s">
        <v>130</v>
      </c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4.25" customHeight="1" x14ac:dyDescent="0.2">
      <c r="A101" s="1"/>
      <c r="B101" s="1"/>
      <c r="C101" s="4" t="s">
        <v>131</v>
      </c>
      <c r="I101" s="4" t="s">
        <v>132</v>
      </c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4.25" customHeight="1" x14ac:dyDescent="0.2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4.25" customHeight="1" x14ac:dyDescent="0.2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4.25" customHeight="1" x14ac:dyDescent="0.2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4.25" customHeight="1" x14ac:dyDescent="0.2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4.25" customHeight="1" x14ac:dyDescent="0.2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4.25" customHeight="1" x14ac:dyDescent="0.2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4.25" customHeight="1" x14ac:dyDescent="0.2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4.25" customHeight="1" x14ac:dyDescent="0.2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4.25" customHeight="1" x14ac:dyDescent="0.2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4.25" customHeight="1" x14ac:dyDescent="0.2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4.25" customHeight="1" x14ac:dyDescent="0.2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4.25" customHeight="1" x14ac:dyDescent="0.2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4.25" customHeight="1" x14ac:dyDescent="0.2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4.25" customHeight="1" x14ac:dyDescent="0.2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4.25" customHeight="1" x14ac:dyDescent="0.2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4.25" customHeight="1" x14ac:dyDescent="0.2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4.25" customHeight="1" x14ac:dyDescent="0.2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4.25" customHeight="1" x14ac:dyDescent="0.2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4.25" customHeight="1" x14ac:dyDescent="0.2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4.25" customHeight="1" x14ac:dyDescent="0.2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4.25" customHeight="1" x14ac:dyDescent="0.2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4.25" customHeight="1" x14ac:dyDescent="0.2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4.25" customHeight="1" x14ac:dyDescent="0.2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4.25" customHeight="1" x14ac:dyDescent="0.2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4.25" customHeight="1" x14ac:dyDescent="0.2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4.25" customHeight="1" x14ac:dyDescent="0.2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4.25" customHeight="1" x14ac:dyDescent="0.2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4.25" customHeight="1" x14ac:dyDescent="0.2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4.25" customHeight="1" x14ac:dyDescent="0.2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4.25" customHeight="1" x14ac:dyDescent="0.2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4.25" customHeight="1" x14ac:dyDescent="0.2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4.25" customHeight="1" x14ac:dyDescent="0.2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4.25" customHeight="1" x14ac:dyDescent="0.2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4.25" customHeight="1" x14ac:dyDescent="0.2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4.25" customHeight="1" x14ac:dyDescent="0.2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4.25" customHeight="1" x14ac:dyDescent="0.2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4.25" customHeight="1" x14ac:dyDescent="0.2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4.25" customHeight="1" x14ac:dyDescent="0.2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4.25" customHeight="1" x14ac:dyDescent="0.2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4.25" customHeight="1" x14ac:dyDescent="0.2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4.25" customHeight="1" x14ac:dyDescent="0.2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4.25" customHeight="1" x14ac:dyDescent="0.2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4.25" customHeight="1" x14ac:dyDescent="0.2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4.25" customHeight="1" x14ac:dyDescent="0.2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4.25" customHeight="1" x14ac:dyDescent="0.2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4.25" customHeight="1" x14ac:dyDescent="0.2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4.25" customHeight="1" x14ac:dyDescent="0.2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4.25" customHeight="1" x14ac:dyDescent="0.2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4.25" customHeight="1" x14ac:dyDescent="0.2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4.25" customHeight="1" x14ac:dyDescent="0.2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4.25" customHeight="1" x14ac:dyDescent="0.2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4.25" customHeight="1" x14ac:dyDescent="0.2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4.25" customHeight="1" x14ac:dyDescent="0.2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4.25" customHeight="1" x14ac:dyDescent="0.2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4.25" customHeight="1" x14ac:dyDescent="0.2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4.25" customHeight="1" x14ac:dyDescent="0.2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4.25" customHeight="1" x14ac:dyDescent="0.2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4.25" customHeight="1" x14ac:dyDescent="0.2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4.25" customHeight="1" x14ac:dyDescent="0.2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4.25" customHeight="1" x14ac:dyDescent="0.2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4.25" customHeight="1" x14ac:dyDescent="0.2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4.25" customHeight="1" x14ac:dyDescent="0.2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4.25" customHeight="1" x14ac:dyDescent="0.2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4.25" customHeight="1" x14ac:dyDescent="0.2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4.25" customHeight="1" x14ac:dyDescent="0.2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4.25" customHeight="1" x14ac:dyDescent="0.2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4.25" customHeight="1" x14ac:dyDescent="0.2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4.25" customHeight="1" x14ac:dyDescent="0.2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4.25" customHeight="1" x14ac:dyDescent="0.2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4.25" customHeight="1" x14ac:dyDescent="0.2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4.25" customHeight="1" x14ac:dyDescent="0.2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4.25" customHeight="1" x14ac:dyDescent="0.2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4.25" customHeight="1" x14ac:dyDescent="0.2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4.25" customHeight="1" x14ac:dyDescent="0.2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4.25" customHeight="1" x14ac:dyDescent="0.2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4.25" customHeight="1" x14ac:dyDescent="0.2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4.25" customHeight="1" x14ac:dyDescent="0.2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4.25" customHeight="1" x14ac:dyDescent="0.2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4.25" customHeight="1" x14ac:dyDescent="0.2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4.25" customHeight="1" x14ac:dyDescent="0.2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4.25" customHeight="1" x14ac:dyDescent="0.2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4.25" customHeight="1" x14ac:dyDescent="0.2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4.25" customHeight="1" x14ac:dyDescent="0.2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4.25" customHeight="1" x14ac:dyDescent="0.2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4.25" customHeight="1" x14ac:dyDescent="0.2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4.25" customHeight="1" x14ac:dyDescent="0.2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4.25" customHeight="1" x14ac:dyDescent="0.2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4.25" customHeight="1" x14ac:dyDescent="0.2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4.25" customHeight="1" x14ac:dyDescent="0.2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4.25" customHeight="1" x14ac:dyDescent="0.2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4.25" customHeight="1" x14ac:dyDescent="0.2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4.25" customHeight="1" x14ac:dyDescent="0.2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4.25" customHeight="1" x14ac:dyDescent="0.2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4.25" customHeight="1" x14ac:dyDescent="0.2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4.25" customHeight="1" x14ac:dyDescent="0.2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4.25" customHeight="1" x14ac:dyDescent="0.2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4.25" customHeight="1" x14ac:dyDescent="0.2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4.25" customHeight="1" x14ac:dyDescent="0.2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4.25" customHeight="1" x14ac:dyDescent="0.2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4.25" customHeight="1" x14ac:dyDescent="0.2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4.25" customHeight="1" x14ac:dyDescent="0.2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4.25" customHeight="1" x14ac:dyDescent="0.2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4.25" customHeight="1" x14ac:dyDescent="0.2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4.25" customHeight="1" x14ac:dyDescent="0.2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4.25" customHeight="1" x14ac:dyDescent="0.2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4.25" customHeight="1" x14ac:dyDescent="0.2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4.25" customHeight="1" x14ac:dyDescent="0.2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4.25" customHeight="1" x14ac:dyDescent="0.2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4.25" customHeight="1" x14ac:dyDescent="0.2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4.25" customHeight="1" x14ac:dyDescent="0.2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4.25" customHeight="1" x14ac:dyDescent="0.2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4.25" customHeight="1" x14ac:dyDescent="0.2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4.25" customHeight="1" x14ac:dyDescent="0.2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4.25" customHeight="1" x14ac:dyDescent="0.2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4.25" customHeight="1" x14ac:dyDescent="0.2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4.25" customHeight="1" x14ac:dyDescent="0.2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4.25" customHeight="1" x14ac:dyDescent="0.2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4.25" customHeight="1" x14ac:dyDescent="0.2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4.25" customHeight="1" x14ac:dyDescent="0.2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4.25" customHeight="1" x14ac:dyDescent="0.2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4.25" customHeight="1" x14ac:dyDescent="0.2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4.25" customHeight="1" x14ac:dyDescent="0.2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4.25" customHeight="1" x14ac:dyDescent="0.2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4.25" customHeight="1" x14ac:dyDescent="0.2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4.25" customHeight="1" x14ac:dyDescent="0.2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4.25" customHeight="1" x14ac:dyDescent="0.2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4.25" customHeight="1" x14ac:dyDescent="0.2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4.25" customHeight="1" x14ac:dyDescent="0.2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4.25" customHeight="1" x14ac:dyDescent="0.2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4.25" customHeight="1" x14ac:dyDescent="0.2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4.25" customHeight="1" x14ac:dyDescent="0.2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4.25" customHeight="1" x14ac:dyDescent="0.2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4.25" customHeight="1" x14ac:dyDescent="0.2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4.25" customHeight="1" x14ac:dyDescent="0.2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4.25" customHeight="1" x14ac:dyDescent="0.2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4.25" customHeight="1" x14ac:dyDescent="0.2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4.25" customHeight="1" x14ac:dyDescent="0.2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4.25" customHeight="1" x14ac:dyDescent="0.2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4.25" customHeight="1" x14ac:dyDescent="0.2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4.25" customHeight="1" x14ac:dyDescent="0.2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4.25" customHeight="1" x14ac:dyDescent="0.2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4.25" customHeight="1" x14ac:dyDescent="0.2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4.25" customHeight="1" x14ac:dyDescent="0.2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4.25" customHeight="1" x14ac:dyDescent="0.2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4.25" customHeight="1" x14ac:dyDescent="0.2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4.25" customHeight="1" x14ac:dyDescent="0.2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4.25" customHeight="1" x14ac:dyDescent="0.2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4.25" customHeight="1" x14ac:dyDescent="0.2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4.25" customHeight="1" x14ac:dyDescent="0.2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4.25" customHeight="1" x14ac:dyDescent="0.2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4.25" customHeight="1" x14ac:dyDescent="0.2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4.25" customHeight="1" x14ac:dyDescent="0.2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4.25" customHeight="1" x14ac:dyDescent="0.2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4.25" customHeight="1" x14ac:dyDescent="0.2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4.25" customHeight="1" x14ac:dyDescent="0.2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4.25" customHeight="1" x14ac:dyDescent="0.2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4.25" customHeight="1" x14ac:dyDescent="0.2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4.25" customHeight="1" x14ac:dyDescent="0.2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4.25" customHeight="1" x14ac:dyDescent="0.2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4.25" customHeight="1" x14ac:dyDescent="0.2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4.25" customHeight="1" x14ac:dyDescent="0.2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4.25" customHeight="1" x14ac:dyDescent="0.2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4.25" customHeight="1" x14ac:dyDescent="0.2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4.25" customHeight="1" x14ac:dyDescent="0.2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4.25" customHeight="1" x14ac:dyDescent="0.2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4.25" customHeight="1" x14ac:dyDescent="0.2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4.25" customHeight="1" x14ac:dyDescent="0.2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4.25" customHeight="1" x14ac:dyDescent="0.2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4.25" customHeight="1" x14ac:dyDescent="0.2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4.25" customHeight="1" x14ac:dyDescent="0.2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4.25" customHeight="1" x14ac:dyDescent="0.2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4.25" customHeight="1" x14ac:dyDescent="0.2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4.25" customHeight="1" x14ac:dyDescent="0.2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4.25" customHeight="1" x14ac:dyDescent="0.2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4.25" customHeight="1" x14ac:dyDescent="0.2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4.25" customHeight="1" x14ac:dyDescent="0.2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4.25" customHeight="1" x14ac:dyDescent="0.2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4.25" customHeight="1" x14ac:dyDescent="0.2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4.25" customHeight="1" x14ac:dyDescent="0.2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4.25" customHeight="1" x14ac:dyDescent="0.2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4.25" customHeight="1" x14ac:dyDescent="0.2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4.25" customHeight="1" x14ac:dyDescent="0.2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4.25" customHeight="1" x14ac:dyDescent="0.2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4.25" customHeight="1" x14ac:dyDescent="0.2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4.25" customHeight="1" x14ac:dyDescent="0.2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4.25" customHeight="1" x14ac:dyDescent="0.2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4.25" customHeight="1" x14ac:dyDescent="0.2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4.25" customHeight="1" x14ac:dyDescent="0.2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4.25" customHeight="1" x14ac:dyDescent="0.2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4.25" customHeight="1" x14ac:dyDescent="0.2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4.25" customHeight="1" x14ac:dyDescent="0.2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4.25" customHeight="1" x14ac:dyDescent="0.2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4.25" customHeight="1" x14ac:dyDescent="0.2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4.25" customHeight="1" x14ac:dyDescent="0.2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4.25" customHeight="1" x14ac:dyDescent="0.2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4.25" customHeight="1" x14ac:dyDescent="0.2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4.25" customHeight="1" x14ac:dyDescent="0.2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4.25" customHeight="1" x14ac:dyDescent="0.2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4.25" customHeight="1" x14ac:dyDescent="0.2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4.25" customHeight="1" x14ac:dyDescent="0.2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4.25" customHeight="1" x14ac:dyDescent="0.2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4.25" customHeight="1" x14ac:dyDescent="0.2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4.25" customHeight="1" x14ac:dyDescent="0.2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4.25" customHeight="1" x14ac:dyDescent="0.2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4.25" customHeight="1" x14ac:dyDescent="0.2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4.25" customHeight="1" x14ac:dyDescent="0.2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4.25" customHeight="1" x14ac:dyDescent="0.2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4.25" customHeight="1" x14ac:dyDescent="0.2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4.25" customHeight="1" x14ac:dyDescent="0.2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4.25" customHeight="1" x14ac:dyDescent="0.2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4.25" customHeight="1" x14ac:dyDescent="0.2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4.25" customHeight="1" x14ac:dyDescent="0.2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4.25" customHeight="1" x14ac:dyDescent="0.2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4.25" customHeight="1" x14ac:dyDescent="0.2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4.25" customHeight="1" x14ac:dyDescent="0.2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4.25" customHeight="1" x14ac:dyDescent="0.2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4.25" customHeight="1" x14ac:dyDescent="0.2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4.25" customHeight="1" x14ac:dyDescent="0.2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4.25" customHeight="1" x14ac:dyDescent="0.2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4.25" customHeight="1" x14ac:dyDescent="0.2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4.25" customHeight="1" x14ac:dyDescent="0.2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4.25" customHeight="1" x14ac:dyDescent="0.2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4.25" customHeight="1" x14ac:dyDescent="0.2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4.25" customHeight="1" x14ac:dyDescent="0.2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4.25" customHeight="1" x14ac:dyDescent="0.2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4.25" customHeight="1" x14ac:dyDescent="0.2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4.25" customHeight="1" x14ac:dyDescent="0.2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4.25" customHeight="1" x14ac:dyDescent="0.2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4.25" customHeight="1" x14ac:dyDescent="0.2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4.25" customHeight="1" x14ac:dyDescent="0.2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4.25" customHeight="1" x14ac:dyDescent="0.2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4.25" customHeight="1" x14ac:dyDescent="0.2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4.25" customHeight="1" x14ac:dyDescent="0.2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4.25" customHeight="1" x14ac:dyDescent="0.2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4.25" customHeight="1" x14ac:dyDescent="0.2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4.25" customHeight="1" x14ac:dyDescent="0.2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4.25" customHeight="1" x14ac:dyDescent="0.2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4.25" customHeight="1" x14ac:dyDescent="0.2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4.25" customHeight="1" x14ac:dyDescent="0.2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4.25" customHeight="1" x14ac:dyDescent="0.2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4.25" customHeight="1" x14ac:dyDescent="0.2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4.25" customHeight="1" x14ac:dyDescent="0.2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4.25" customHeight="1" x14ac:dyDescent="0.2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4.25" customHeight="1" x14ac:dyDescent="0.2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4.25" customHeight="1" x14ac:dyDescent="0.2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4.25" customHeight="1" x14ac:dyDescent="0.2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4.25" customHeight="1" x14ac:dyDescent="0.2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4.25" customHeight="1" x14ac:dyDescent="0.2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4.25" customHeight="1" x14ac:dyDescent="0.2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4.25" customHeight="1" x14ac:dyDescent="0.2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4.25" customHeight="1" x14ac:dyDescent="0.2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4.25" customHeight="1" x14ac:dyDescent="0.2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4.25" customHeight="1" x14ac:dyDescent="0.2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4.25" customHeight="1" x14ac:dyDescent="0.2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4.25" customHeight="1" x14ac:dyDescent="0.2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4.25" customHeight="1" x14ac:dyDescent="0.2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4.25" customHeight="1" x14ac:dyDescent="0.2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4.25" customHeight="1" x14ac:dyDescent="0.2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4.25" customHeight="1" x14ac:dyDescent="0.2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4.25" customHeight="1" x14ac:dyDescent="0.2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4.25" customHeight="1" x14ac:dyDescent="0.2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4.25" customHeight="1" x14ac:dyDescent="0.2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4.25" customHeight="1" x14ac:dyDescent="0.2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4.25" customHeight="1" x14ac:dyDescent="0.2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4.25" customHeight="1" x14ac:dyDescent="0.2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4.25" customHeight="1" x14ac:dyDescent="0.2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4.25" customHeight="1" x14ac:dyDescent="0.2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4.25" customHeight="1" x14ac:dyDescent="0.2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4.25" customHeight="1" x14ac:dyDescent="0.2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4.25" customHeight="1" x14ac:dyDescent="0.2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4.25" customHeight="1" x14ac:dyDescent="0.2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4.25" customHeight="1" x14ac:dyDescent="0.2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4.25" customHeight="1" x14ac:dyDescent="0.2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4.25" customHeight="1" x14ac:dyDescent="0.2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4.25" customHeight="1" x14ac:dyDescent="0.2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4.25" customHeight="1" x14ac:dyDescent="0.2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4.25" customHeight="1" x14ac:dyDescent="0.2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4.25" customHeight="1" x14ac:dyDescent="0.2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4.25" customHeight="1" x14ac:dyDescent="0.2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4.25" customHeight="1" x14ac:dyDescent="0.2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4.25" customHeight="1" x14ac:dyDescent="0.2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4.25" customHeight="1" x14ac:dyDescent="0.2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4.25" customHeight="1" x14ac:dyDescent="0.2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4.25" customHeight="1" x14ac:dyDescent="0.2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4.25" customHeight="1" x14ac:dyDescent="0.2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4.25" customHeight="1" x14ac:dyDescent="0.2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4.25" customHeight="1" x14ac:dyDescent="0.2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4.25" customHeight="1" x14ac:dyDescent="0.2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4.25" customHeight="1" x14ac:dyDescent="0.2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4.25" customHeight="1" x14ac:dyDescent="0.2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4.25" customHeight="1" x14ac:dyDescent="0.2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4.25" customHeight="1" x14ac:dyDescent="0.2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4.25" customHeight="1" x14ac:dyDescent="0.2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4.25" customHeight="1" x14ac:dyDescent="0.2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4.25" customHeight="1" x14ac:dyDescent="0.2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4.25" customHeight="1" x14ac:dyDescent="0.2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4.25" customHeight="1" x14ac:dyDescent="0.2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4.25" customHeight="1" x14ac:dyDescent="0.2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4.25" customHeight="1" x14ac:dyDescent="0.2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4.25" customHeight="1" x14ac:dyDescent="0.2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4.25" customHeight="1" x14ac:dyDescent="0.2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4.25" customHeight="1" x14ac:dyDescent="0.2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4.25" customHeight="1" x14ac:dyDescent="0.2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4.25" customHeight="1" x14ac:dyDescent="0.2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4.25" customHeight="1" x14ac:dyDescent="0.2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4.25" customHeight="1" x14ac:dyDescent="0.2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4.25" customHeight="1" x14ac:dyDescent="0.2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4.25" customHeight="1" x14ac:dyDescent="0.2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4.25" customHeight="1" x14ac:dyDescent="0.2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4.25" customHeight="1" x14ac:dyDescent="0.2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4.25" customHeight="1" x14ac:dyDescent="0.2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4.25" customHeight="1" x14ac:dyDescent="0.2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4.25" customHeight="1" x14ac:dyDescent="0.2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4.25" customHeight="1" x14ac:dyDescent="0.2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4.25" customHeight="1" x14ac:dyDescent="0.2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4.25" customHeight="1" x14ac:dyDescent="0.2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4.25" customHeight="1" x14ac:dyDescent="0.2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4.25" customHeight="1" x14ac:dyDescent="0.2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4.25" customHeight="1" x14ac:dyDescent="0.2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4.25" customHeight="1" x14ac:dyDescent="0.2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4.25" customHeight="1" x14ac:dyDescent="0.2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4.25" customHeight="1" x14ac:dyDescent="0.2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4.25" customHeight="1" x14ac:dyDescent="0.2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4.25" customHeight="1" x14ac:dyDescent="0.2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4.25" customHeight="1" x14ac:dyDescent="0.2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4.25" customHeight="1" x14ac:dyDescent="0.2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4.25" customHeight="1" x14ac:dyDescent="0.2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4.25" customHeight="1" x14ac:dyDescent="0.2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4.25" customHeight="1" x14ac:dyDescent="0.2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4.25" customHeight="1" x14ac:dyDescent="0.2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4.25" customHeight="1" x14ac:dyDescent="0.2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4.25" customHeight="1" x14ac:dyDescent="0.2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4.25" customHeight="1" x14ac:dyDescent="0.2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4.25" customHeight="1" x14ac:dyDescent="0.2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4.25" customHeight="1" x14ac:dyDescent="0.2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4.25" customHeight="1" x14ac:dyDescent="0.2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4.25" customHeight="1" x14ac:dyDescent="0.2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4.25" customHeight="1" x14ac:dyDescent="0.2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4.25" customHeight="1" x14ac:dyDescent="0.2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4.25" customHeight="1" x14ac:dyDescent="0.2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4.25" customHeight="1" x14ac:dyDescent="0.2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4.25" customHeight="1" x14ac:dyDescent="0.2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4.25" customHeight="1" x14ac:dyDescent="0.2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4.25" customHeight="1" x14ac:dyDescent="0.2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4.25" customHeight="1" x14ac:dyDescent="0.2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4.25" customHeight="1" x14ac:dyDescent="0.2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4.25" customHeight="1" x14ac:dyDescent="0.2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4.25" customHeight="1" x14ac:dyDescent="0.2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4.25" customHeight="1" x14ac:dyDescent="0.2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4.25" customHeight="1" x14ac:dyDescent="0.2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4.25" customHeight="1" x14ac:dyDescent="0.2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4.25" customHeight="1" x14ac:dyDescent="0.2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4.25" customHeight="1" x14ac:dyDescent="0.2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4.25" customHeight="1" x14ac:dyDescent="0.2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4.25" customHeight="1" x14ac:dyDescent="0.2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4.25" customHeight="1" x14ac:dyDescent="0.2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4.25" customHeight="1" x14ac:dyDescent="0.2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4.25" customHeight="1" x14ac:dyDescent="0.2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4.25" customHeight="1" x14ac:dyDescent="0.2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4.25" customHeight="1" x14ac:dyDescent="0.2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4.25" customHeight="1" x14ac:dyDescent="0.2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4.25" customHeight="1" x14ac:dyDescent="0.2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4.25" customHeight="1" x14ac:dyDescent="0.2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4.25" customHeight="1" x14ac:dyDescent="0.2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4.25" customHeight="1" x14ac:dyDescent="0.2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4.25" customHeight="1" x14ac:dyDescent="0.2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4.25" customHeight="1" x14ac:dyDescent="0.2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4.25" customHeight="1" x14ac:dyDescent="0.2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4.25" customHeight="1" x14ac:dyDescent="0.2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4.25" customHeight="1" x14ac:dyDescent="0.2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4.25" customHeight="1" x14ac:dyDescent="0.2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4.25" customHeight="1" x14ac:dyDescent="0.2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4.25" customHeight="1" x14ac:dyDescent="0.2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4.25" customHeight="1" x14ac:dyDescent="0.2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4.25" customHeight="1" x14ac:dyDescent="0.2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4.25" customHeight="1" x14ac:dyDescent="0.2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4.25" customHeight="1" x14ac:dyDescent="0.2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4.25" customHeight="1" x14ac:dyDescent="0.2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4.25" customHeight="1" x14ac:dyDescent="0.2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4.25" customHeight="1" x14ac:dyDescent="0.2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4.25" customHeight="1" x14ac:dyDescent="0.2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4.25" customHeight="1" x14ac:dyDescent="0.2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4.25" customHeight="1" x14ac:dyDescent="0.2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4.25" customHeight="1" x14ac:dyDescent="0.2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4.25" customHeight="1" x14ac:dyDescent="0.2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4.25" customHeight="1" x14ac:dyDescent="0.2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4.25" customHeight="1" x14ac:dyDescent="0.2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4.25" customHeight="1" x14ac:dyDescent="0.2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4.25" customHeight="1" x14ac:dyDescent="0.2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4.25" customHeight="1" x14ac:dyDescent="0.2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4.25" customHeight="1" x14ac:dyDescent="0.2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4.25" customHeight="1" x14ac:dyDescent="0.2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4.25" customHeight="1" x14ac:dyDescent="0.2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4.25" customHeight="1" x14ac:dyDescent="0.2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4.25" customHeight="1" x14ac:dyDescent="0.2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4.25" customHeight="1" x14ac:dyDescent="0.2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4.25" customHeight="1" x14ac:dyDescent="0.2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4.25" customHeight="1" x14ac:dyDescent="0.2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4.25" customHeight="1" x14ac:dyDescent="0.2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4.25" customHeight="1" x14ac:dyDescent="0.2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4.25" customHeight="1" x14ac:dyDescent="0.2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4.25" customHeight="1" x14ac:dyDescent="0.2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4.25" customHeight="1" x14ac:dyDescent="0.2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4.25" customHeight="1" x14ac:dyDescent="0.2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4.25" customHeight="1" x14ac:dyDescent="0.2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4.25" customHeight="1" x14ac:dyDescent="0.2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4.25" customHeight="1" x14ac:dyDescent="0.2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4.25" customHeight="1" x14ac:dyDescent="0.2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4.25" customHeight="1" x14ac:dyDescent="0.2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4.25" customHeight="1" x14ac:dyDescent="0.2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4.25" customHeight="1" x14ac:dyDescent="0.2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4.25" customHeight="1" x14ac:dyDescent="0.2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4.25" customHeight="1" x14ac:dyDescent="0.2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4.25" customHeight="1" x14ac:dyDescent="0.2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4.25" customHeight="1" x14ac:dyDescent="0.2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4.25" customHeight="1" x14ac:dyDescent="0.2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4.25" customHeight="1" x14ac:dyDescent="0.2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4.25" customHeight="1" x14ac:dyDescent="0.2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4.25" customHeight="1" x14ac:dyDescent="0.2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4.25" customHeight="1" x14ac:dyDescent="0.2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4.25" customHeight="1" x14ac:dyDescent="0.2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4.25" customHeight="1" x14ac:dyDescent="0.2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4.25" customHeight="1" x14ac:dyDescent="0.2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4.25" customHeight="1" x14ac:dyDescent="0.2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4.25" customHeight="1" x14ac:dyDescent="0.2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4.25" customHeight="1" x14ac:dyDescent="0.2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4.25" customHeight="1" x14ac:dyDescent="0.2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4.25" customHeight="1" x14ac:dyDescent="0.2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4.25" customHeight="1" x14ac:dyDescent="0.2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4.25" customHeight="1" x14ac:dyDescent="0.2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4.25" customHeight="1" x14ac:dyDescent="0.2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4.25" customHeight="1" x14ac:dyDescent="0.2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4.25" customHeight="1" x14ac:dyDescent="0.2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4.25" customHeight="1" x14ac:dyDescent="0.2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4.25" customHeight="1" x14ac:dyDescent="0.2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4.25" customHeight="1" x14ac:dyDescent="0.2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4.25" customHeight="1" x14ac:dyDescent="0.2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4.25" customHeight="1" x14ac:dyDescent="0.2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4.25" customHeight="1" x14ac:dyDescent="0.2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4.25" customHeight="1" x14ac:dyDescent="0.2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4.25" customHeight="1" x14ac:dyDescent="0.2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4.25" customHeight="1" x14ac:dyDescent="0.2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4.25" customHeight="1" x14ac:dyDescent="0.2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4.25" customHeight="1" x14ac:dyDescent="0.2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4.25" customHeight="1" x14ac:dyDescent="0.2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4.25" customHeight="1" x14ac:dyDescent="0.2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4.25" customHeight="1" x14ac:dyDescent="0.2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4.25" customHeight="1" x14ac:dyDescent="0.2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4.25" customHeight="1" x14ac:dyDescent="0.2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4.25" customHeight="1" x14ac:dyDescent="0.2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4.25" customHeight="1" x14ac:dyDescent="0.2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4.25" customHeight="1" x14ac:dyDescent="0.2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4.25" customHeight="1" x14ac:dyDescent="0.2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4.25" customHeight="1" x14ac:dyDescent="0.2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4.25" customHeight="1" x14ac:dyDescent="0.2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4.25" customHeight="1" x14ac:dyDescent="0.2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4.25" customHeight="1" x14ac:dyDescent="0.2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4.25" customHeight="1" x14ac:dyDescent="0.2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4.25" customHeight="1" x14ac:dyDescent="0.2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4.25" customHeight="1" x14ac:dyDescent="0.2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4.25" customHeight="1" x14ac:dyDescent="0.2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4.25" customHeight="1" x14ac:dyDescent="0.2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4.25" customHeight="1" x14ac:dyDescent="0.2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4.25" customHeight="1" x14ac:dyDescent="0.2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4.25" customHeight="1" x14ac:dyDescent="0.2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4.25" customHeight="1" x14ac:dyDescent="0.2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4.25" customHeight="1" x14ac:dyDescent="0.2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4.25" customHeight="1" x14ac:dyDescent="0.2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4.25" customHeight="1" x14ac:dyDescent="0.2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4.25" customHeight="1" x14ac:dyDescent="0.2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4.25" customHeight="1" x14ac:dyDescent="0.2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4.25" customHeight="1" x14ac:dyDescent="0.2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4.25" customHeight="1" x14ac:dyDescent="0.2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4.25" customHeight="1" x14ac:dyDescent="0.2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4.25" customHeight="1" x14ac:dyDescent="0.2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4.25" customHeight="1" x14ac:dyDescent="0.2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4.25" customHeight="1" x14ac:dyDescent="0.2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4.25" customHeight="1" x14ac:dyDescent="0.2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4.25" customHeight="1" x14ac:dyDescent="0.2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4.25" customHeight="1" x14ac:dyDescent="0.2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4.25" customHeight="1" x14ac:dyDescent="0.2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4.25" customHeight="1" x14ac:dyDescent="0.2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4.25" customHeight="1" x14ac:dyDescent="0.2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4.25" customHeight="1" x14ac:dyDescent="0.2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4.25" customHeight="1" x14ac:dyDescent="0.2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4.25" customHeight="1" x14ac:dyDescent="0.2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4.25" customHeight="1" x14ac:dyDescent="0.2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4.25" customHeight="1" x14ac:dyDescent="0.2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4.25" customHeight="1" x14ac:dyDescent="0.2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4.25" customHeight="1" x14ac:dyDescent="0.2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4.25" customHeight="1" x14ac:dyDescent="0.2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4.25" customHeight="1" x14ac:dyDescent="0.2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4.25" customHeight="1" x14ac:dyDescent="0.2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4.25" customHeight="1" x14ac:dyDescent="0.2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4.25" customHeight="1" x14ac:dyDescent="0.2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4.25" customHeight="1" x14ac:dyDescent="0.2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4.25" customHeight="1" x14ac:dyDescent="0.2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4.25" customHeight="1" x14ac:dyDescent="0.2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4.25" customHeight="1" x14ac:dyDescent="0.2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4.25" customHeight="1" x14ac:dyDescent="0.2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4.25" customHeight="1" x14ac:dyDescent="0.2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4.25" customHeight="1" x14ac:dyDescent="0.2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4.25" customHeight="1" x14ac:dyDescent="0.2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4.25" customHeight="1" x14ac:dyDescent="0.2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4.25" customHeight="1" x14ac:dyDescent="0.2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4.25" customHeight="1" x14ac:dyDescent="0.2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4.25" customHeight="1" x14ac:dyDescent="0.2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4.25" customHeight="1" x14ac:dyDescent="0.2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4.25" customHeight="1" x14ac:dyDescent="0.2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4.25" customHeight="1" x14ac:dyDescent="0.2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4.25" customHeight="1" x14ac:dyDescent="0.2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4.25" customHeight="1" x14ac:dyDescent="0.2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4.25" customHeight="1" x14ac:dyDescent="0.2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4.25" customHeight="1" x14ac:dyDescent="0.2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4.25" customHeight="1" x14ac:dyDescent="0.2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4.25" customHeight="1" x14ac:dyDescent="0.2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4.25" customHeight="1" x14ac:dyDescent="0.2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4.25" customHeight="1" x14ac:dyDescent="0.2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4.25" customHeight="1" x14ac:dyDescent="0.2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4.25" customHeight="1" x14ac:dyDescent="0.2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4.25" customHeight="1" x14ac:dyDescent="0.2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4.25" customHeight="1" x14ac:dyDescent="0.2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4.25" customHeight="1" x14ac:dyDescent="0.2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4.25" customHeight="1" x14ac:dyDescent="0.2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4.25" customHeight="1" x14ac:dyDescent="0.2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4.25" customHeight="1" x14ac:dyDescent="0.2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4.25" customHeight="1" x14ac:dyDescent="0.2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4.25" customHeight="1" x14ac:dyDescent="0.2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4.25" customHeight="1" x14ac:dyDescent="0.2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4.25" customHeight="1" x14ac:dyDescent="0.2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4.25" customHeight="1" x14ac:dyDescent="0.2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4.25" customHeight="1" x14ac:dyDescent="0.2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4.25" customHeight="1" x14ac:dyDescent="0.2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4.25" customHeight="1" x14ac:dyDescent="0.2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4.25" customHeight="1" x14ac:dyDescent="0.2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4.25" customHeight="1" x14ac:dyDescent="0.2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4.25" customHeight="1" x14ac:dyDescent="0.2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4.25" customHeight="1" x14ac:dyDescent="0.2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4.25" customHeight="1" x14ac:dyDescent="0.2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4.25" customHeight="1" x14ac:dyDescent="0.2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4.25" customHeight="1" x14ac:dyDescent="0.2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4.25" customHeight="1" x14ac:dyDescent="0.2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4.25" customHeight="1" x14ac:dyDescent="0.2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4.25" customHeight="1" x14ac:dyDescent="0.2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4.25" customHeight="1" x14ac:dyDescent="0.2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4.25" customHeight="1" x14ac:dyDescent="0.2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4.25" customHeight="1" x14ac:dyDescent="0.2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4.25" customHeight="1" x14ac:dyDescent="0.2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4.25" customHeight="1" x14ac:dyDescent="0.2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4.25" customHeight="1" x14ac:dyDescent="0.2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4.25" customHeight="1" x14ac:dyDescent="0.2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4.25" customHeight="1" x14ac:dyDescent="0.2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4.25" customHeight="1" x14ac:dyDescent="0.2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4.25" customHeight="1" x14ac:dyDescent="0.2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4.25" customHeight="1" x14ac:dyDescent="0.2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4.25" customHeight="1" x14ac:dyDescent="0.2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4.25" customHeight="1" x14ac:dyDescent="0.2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4.25" customHeight="1" x14ac:dyDescent="0.2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4.25" customHeight="1" x14ac:dyDescent="0.2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4.25" customHeight="1" x14ac:dyDescent="0.2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4.25" customHeight="1" x14ac:dyDescent="0.2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4.25" customHeight="1" x14ac:dyDescent="0.2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4.25" customHeight="1" x14ac:dyDescent="0.2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4.25" customHeight="1" x14ac:dyDescent="0.2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4.25" customHeight="1" x14ac:dyDescent="0.2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4.25" customHeight="1" x14ac:dyDescent="0.2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4.25" customHeight="1" x14ac:dyDescent="0.2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4.25" customHeight="1" x14ac:dyDescent="0.2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4.25" customHeight="1" x14ac:dyDescent="0.2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4.25" customHeight="1" x14ac:dyDescent="0.2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4.25" customHeight="1" x14ac:dyDescent="0.2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4.25" customHeight="1" x14ac:dyDescent="0.2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4.25" customHeight="1" x14ac:dyDescent="0.2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4.25" customHeight="1" x14ac:dyDescent="0.2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4.25" customHeight="1" x14ac:dyDescent="0.2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4.25" customHeight="1" x14ac:dyDescent="0.2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4.25" customHeight="1" x14ac:dyDescent="0.2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4.25" customHeight="1" x14ac:dyDescent="0.2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4.25" customHeight="1" x14ac:dyDescent="0.2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4.25" customHeight="1" x14ac:dyDescent="0.2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4.25" customHeight="1" x14ac:dyDescent="0.2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4.25" customHeight="1" x14ac:dyDescent="0.2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4.25" customHeight="1" x14ac:dyDescent="0.2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4.25" customHeight="1" x14ac:dyDescent="0.2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4.25" customHeight="1" x14ac:dyDescent="0.2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4.25" customHeight="1" x14ac:dyDescent="0.2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4.25" customHeight="1" x14ac:dyDescent="0.2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4.25" customHeight="1" x14ac:dyDescent="0.2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4.25" customHeight="1" x14ac:dyDescent="0.2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4.25" customHeight="1" x14ac:dyDescent="0.2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4.25" customHeight="1" x14ac:dyDescent="0.2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4.25" customHeight="1" x14ac:dyDescent="0.2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4.25" customHeight="1" x14ac:dyDescent="0.2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4.25" customHeight="1" x14ac:dyDescent="0.2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4.25" customHeight="1" x14ac:dyDescent="0.2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4.25" customHeight="1" x14ac:dyDescent="0.2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4.25" customHeight="1" x14ac:dyDescent="0.2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4.25" customHeight="1" x14ac:dyDescent="0.2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4.25" customHeight="1" x14ac:dyDescent="0.2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4.25" customHeight="1" x14ac:dyDescent="0.2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4.25" customHeight="1" x14ac:dyDescent="0.2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4.25" customHeight="1" x14ac:dyDescent="0.2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4.25" customHeight="1" x14ac:dyDescent="0.2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4.25" customHeight="1" x14ac:dyDescent="0.2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4.25" customHeight="1" x14ac:dyDescent="0.2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4.25" customHeight="1" x14ac:dyDescent="0.2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4.25" customHeight="1" x14ac:dyDescent="0.2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4.25" customHeight="1" x14ac:dyDescent="0.2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4.25" customHeight="1" x14ac:dyDescent="0.2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4.25" customHeight="1" x14ac:dyDescent="0.2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4.25" customHeight="1" x14ac:dyDescent="0.2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4.25" customHeight="1" x14ac:dyDescent="0.2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4.25" customHeight="1" x14ac:dyDescent="0.2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4.25" customHeight="1" x14ac:dyDescent="0.2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4.25" customHeight="1" x14ac:dyDescent="0.2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4.25" customHeight="1" x14ac:dyDescent="0.2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4.25" customHeight="1" x14ac:dyDescent="0.2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4.25" customHeight="1" x14ac:dyDescent="0.2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4.25" customHeight="1" x14ac:dyDescent="0.2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4.25" customHeight="1" x14ac:dyDescent="0.2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4.25" customHeight="1" x14ac:dyDescent="0.2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4.25" customHeight="1" x14ac:dyDescent="0.2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4.25" customHeight="1" x14ac:dyDescent="0.2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4.25" customHeight="1" x14ac:dyDescent="0.2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4.25" customHeight="1" x14ac:dyDescent="0.2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4.25" customHeight="1" x14ac:dyDescent="0.2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4.25" customHeight="1" x14ac:dyDescent="0.2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4.25" customHeight="1" x14ac:dyDescent="0.2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4.25" customHeight="1" x14ac:dyDescent="0.2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4.25" customHeight="1" x14ac:dyDescent="0.2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4.25" customHeight="1" x14ac:dyDescent="0.2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4.25" customHeight="1" x14ac:dyDescent="0.2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4.25" customHeight="1" x14ac:dyDescent="0.2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4.25" customHeight="1" x14ac:dyDescent="0.2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4.25" customHeight="1" x14ac:dyDescent="0.2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4.25" customHeight="1" x14ac:dyDescent="0.2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4.25" customHeight="1" x14ac:dyDescent="0.2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4.25" customHeight="1" x14ac:dyDescent="0.2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4.25" customHeight="1" x14ac:dyDescent="0.2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4.25" customHeight="1" x14ac:dyDescent="0.2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4.25" customHeight="1" x14ac:dyDescent="0.2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4.25" customHeight="1" x14ac:dyDescent="0.2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4.25" customHeight="1" x14ac:dyDescent="0.2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4.25" customHeight="1" x14ac:dyDescent="0.2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4.25" customHeight="1" x14ac:dyDescent="0.2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4.25" customHeight="1" x14ac:dyDescent="0.2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4.25" customHeight="1" x14ac:dyDescent="0.2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4.25" customHeight="1" x14ac:dyDescent="0.2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4.25" customHeight="1" x14ac:dyDescent="0.2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4.25" customHeight="1" x14ac:dyDescent="0.2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4.25" customHeight="1" x14ac:dyDescent="0.2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4.25" customHeight="1" x14ac:dyDescent="0.2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4.25" customHeight="1" x14ac:dyDescent="0.2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4.25" customHeight="1" x14ac:dyDescent="0.2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4.25" customHeight="1" x14ac:dyDescent="0.2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4.25" customHeight="1" x14ac:dyDescent="0.2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4.25" customHeight="1" x14ac:dyDescent="0.2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4.25" customHeight="1" x14ac:dyDescent="0.2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4.25" customHeight="1" x14ac:dyDescent="0.2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4.25" customHeight="1" x14ac:dyDescent="0.2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4.25" customHeight="1" x14ac:dyDescent="0.2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4.25" customHeight="1" x14ac:dyDescent="0.2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4.25" customHeight="1" x14ac:dyDescent="0.2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4.25" customHeight="1" x14ac:dyDescent="0.2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4.25" customHeight="1" x14ac:dyDescent="0.2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4.25" customHeight="1" x14ac:dyDescent="0.2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4.25" customHeight="1" x14ac:dyDescent="0.2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4.25" customHeight="1" x14ac:dyDescent="0.2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4.25" customHeight="1" x14ac:dyDescent="0.2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4.25" customHeight="1" x14ac:dyDescent="0.2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4.25" customHeight="1" x14ac:dyDescent="0.2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4.25" customHeight="1" x14ac:dyDescent="0.2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4.25" customHeight="1" x14ac:dyDescent="0.2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4.25" customHeight="1" x14ac:dyDescent="0.2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4.25" customHeight="1" x14ac:dyDescent="0.2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4.25" customHeight="1" x14ac:dyDescent="0.2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4.25" customHeight="1" x14ac:dyDescent="0.2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4.25" customHeight="1" x14ac:dyDescent="0.2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4.25" customHeight="1" x14ac:dyDescent="0.2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4.25" customHeight="1" x14ac:dyDescent="0.2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4.25" customHeight="1" x14ac:dyDescent="0.2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4.25" customHeight="1" x14ac:dyDescent="0.2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4.25" customHeight="1" x14ac:dyDescent="0.2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4.25" customHeight="1" x14ac:dyDescent="0.2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4.25" customHeight="1" x14ac:dyDescent="0.2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4.25" customHeight="1" x14ac:dyDescent="0.2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4.25" customHeight="1" x14ac:dyDescent="0.2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4.25" customHeight="1" x14ac:dyDescent="0.2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4.25" customHeight="1" x14ac:dyDescent="0.2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4.25" customHeight="1" x14ac:dyDescent="0.2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4.25" customHeight="1" x14ac:dyDescent="0.2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4.25" customHeight="1" x14ac:dyDescent="0.2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4.25" customHeight="1" x14ac:dyDescent="0.2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4.25" customHeight="1" x14ac:dyDescent="0.2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4.25" customHeight="1" x14ac:dyDescent="0.2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4.25" customHeight="1" x14ac:dyDescent="0.2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4.25" customHeight="1" x14ac:dyDescent="0.2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4.25" customHeight="1" x14ac:dyDescent="0.2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4.25" customHeight="1" x14ac:dyDescent="0.2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4.25" customHeight="1" x14ac:dyDescent="0.2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4.25" customHeight="1" x14ac:dyDescent="0.2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4.25" customHeight="1" x14ac:dyDescent="0.2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4.25" customHeight="1" x14ac:dyDescent="0.2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4.25" customHeight="1" x14ac:dyDescent="0.2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4.25" customHeight="1" x14ac:dyDescent="0.2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4.25" customHeight="1" x14ac:dyDescent="0.2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4.25" customHeight="1" x14ac:dyDescent="0.2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4.25" customHeight="1" x14ac:dyDescent="0.2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4.25" customHeight="1" x14ac:dyDescent="0.2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4.25" customHeight="1" x14ac:dyDescent="0.2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4.25" customHeight="1" x14ac:dyDescent="0.2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4.25" customHeight="1" x14ac:dyDescent="0.2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4.25" customHeight="1" x14ac:dyDescent="0.2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4.25" customHeight="1" x14ac:dyDescent="0.2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4.25" customHeight="1" x14ac:dyDescent="0.2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4.25" customHeight="1" x14ac:dyDescent="0.2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4.25" customHeight="1" x14ac:dyDescent="0.2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4.25" customHeight="1" x14ac:dyDescent="0.2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4.25" customHeight="1" x14ac:dyDescent="0.2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4.25" customHeight="1" x14ac:dyDescent="0.2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4.25" customHeight="1" x14ac:dyDescent="0.2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4.25" customHeight="1" x14ac:dyDescent="0.2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4.25" customHeight="1" x14ac:dyDescent="0.2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4.25" customHeight="1" x14ac:dyDescent="0.2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4.25" customHeight="1" x14ac:dyDescent="0.2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4.25" customHeight="1" x14ac:dyDescent="0.2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4.25" customHeight="1" x14ac:dyDescent="0.2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4.25" customHeight="1" x14ac:dyDescent="0.2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4.25" customHeight="1" x14ac:dyDescent="0.2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4.25" customHeight="1" x14ac:dyDescent="0.2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4.25" customHeight="1" x14ac:dyDescent="0.2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4.25" customHeight="1" x14ac:dyDescent="0.2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4.25" customHeight="1" x14ac:dyDescent="0.2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4.25" customHeight="1" x14ac:dyDescent="0.2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4.25" customHeight="1" x14ac:dyDescent="0.2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4.25" customHeight="1" x14ac:dyDescent="0.2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4.25" customHeight="1" x14ac:dyDescent="0.2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4.25" customHeight="1" x14ac:dyDescent="0.2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4.25" customHeight="1" x14ac:dyDescent="0.2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4.25" customHeight="1" x14ac:dyDescent="0.2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4.25" customHeight="1" x14ac:dyDescent="0.2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4.25" customHeight="1" x14ac:dyDescent="0.2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4.25" customHeight="1" x14ac:dyDescent="0.2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4.25" customHeight="1" x14ac:dyDescent="0.2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4.25" customHeight="1" x14ac:dyDescent="0.2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4.25" customHeight="1" x14ac:dyDescent="0.2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4.25" customHeight="1" x14ac:dyDescent="0.2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4.25" customHeight="1" x14ac:dyDescent="0.2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4.25" customHeight="1" x14ac:dyDescent="0.2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4.25" customHeight="1" x14ac:dyDescent="0.2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4.25" customHeight="1" x14ac:dyDescent="0.2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4.25" customHeight="1" x14ac:dyDescent="0.2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4.25" customHeight="1" x14ac:dyDescent="0.2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4.25" customHeight="1" x14ac:dyDescent="0.2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4.25" customHeight="1" x14ac:dyDescent="0.2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4.25" customHeight="1" x14ac:dyDescent="0.2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4.25" customHeight="1" x14ac:dyDescent="0.2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4.25" customHeight="1" x14ac:dyDescent="0.2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4.25" customHeight="1" x14ac:dyDescent="0.2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4.25" customHeight="1" x14ac:dyDescent="0.2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4.25" customHeight="1" x14ac:dyDescent="0.2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4.25" customHeight="1" x14ac:dyDescent="0.2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4.25" customHeight="1" x14ac:dyDescent="0.2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4.25" customHeight="1" x14ac:dyDescent="0.2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4.25" customHeight="1" x14ac:dyDescent="0.2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4.25" customHeight="1" x14ac:dyDescent="0.2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4.25" customHeight="1" x14ac:dyDescent="0.2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4.25" customHeight="1" x14ac:dyDescent="0.2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4.25" customHeight="1" x14ac:dyDescent="0.2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4.25" customHeight="1" x14ac:dyDescent="0.2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4.25" customHeight="1" x14ac:dyDescent="0.2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4.25" customHeight="1" x14ac:dyDescent="0.2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4.25" customHeight="1" x14ac:dyDescent="0.2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4.25" customHeight="1" x14ac:dyDescent="0.2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4.25" customHeight="1" x14ac:dyDescent="0.2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4.25" customHeight="1" x14ac:dyDescent="0.2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4.25" customHeight="1" x14ac:dyDescent="0.2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4.25" customHeight="1" x14ac:dyDescent="0.2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4.25" customHeight="1" x14ac:dyDescent="0.2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4.25" customHeight="1" x14ac:dyDescent="0.2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4.25" customHeight="1" x14ac:dyDescent="0.2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4.25" customHeight="1" x14ac:dyDescent="0.2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4.25" customHeight="1" x14ac:dyDescent="0.2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4.25" customHeight="1" x14ac:dyDescent="0.2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4.25" customHeight="1" x14ac:dyDescent="0.2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4.25" customHeight="1" x14ac:dyDescent="0.2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4.25" customHeight="1" x14ac:dyDescent="0.2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4.25" customHeight="1" x14ac:dyDescent="0.2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4.25" customHeight="1" x14ac:dyDescent="0.2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4.25" customHeight="1" x14ac:dyDescent="0.2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4.25" customHeight="1" x14ac:dyDescent="0.2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4.25" customHeight="1" x14ac:dyDescent="0.2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4.25" customHeight="1" x14ac:dyDescent="0.2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4.25" customHeight="1" x14ac:dyDescent="0.2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4.25" customHeight="1" x14ac:dyDescent="0.2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4.25" customHeight="1" x14ac:dyDescent="0.2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4.25" customHeight="1" x14ac:dyDescent="0.2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4.25" customHeight="1" x14ac:dyDescent="0.2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4.25" customHeight="1" x14ac:dyDescent="0.2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4.25" customHeight="1" x14ac:dyDescent="0.2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4.25" customHeight="1" x14ac:dyDescent="0.2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4.25" customHeight="1" x14ac:dyDescent="0.2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4.25" customHeight="1" x14ac:dyDescent="0.2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4.25" customHeight="1" x14ac:dyDescent="0.2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4.25" customHeight="1" x14ac:dyDescent="0.2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4.25" customHeight="1" x14ac:dyDescent="0.2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4.25" customHeight="1" x14ac:dyDescent="0.2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4.25" customHeight="1" x14ac:dyDescent="0.2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4.25" customHeight="1" x14ac:dyDescent="0.2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4.25" customHeight="1" x14ac:dyDescent="0.2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4.25" customHeight="1" x14ac:dyDescent="0.2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4.25" customHeight="1" x14ac:dyDescent="0.2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4.25" customHeight="1" x14ac:dyDescent="0.2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4.25" customHeight="1" x14ac:dyDescent="0.2">
      <c r="A915" s="1"/>
      <c r="B915" s="1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4.25" customHeight="1" x14ac:dyDescent="0.2">
      <c r="A916" s="1"/>
      <c r="B916" s="1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4.25" customHeight="1" x14ac:dyDescent="0.2">
      <c r="A917" s="1"/>
      <c r="B917" s="1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4.25" customHeight="1" x14ac:dyDescent="0.2">
      <c r="A918" s="1"/>
      <c r="B918" s="1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4.25" customHeight="1" x14ac:dyDescent="0.2">
      <c r="A919" s="1"/>
      <c r="B919" s="1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4.25" customHeight="1" x14ac:dyDescent="0.2">
      <c r="A920" s="1"/>
      <c r="B920" s="1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4.25" customHeight="1" x14ac:dyDescent="0.2">
      <c r="A921" s="1"/>
      <c r="B921" s="1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4.25" customHeight="1" x14ac:dyDescent="0.2">
      <c r="A922" s="1"/>
      <c r="B922" s="1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4.25" customHeight="1" x14ac:dyDescent="0.2">
      <c r="A923" s="1"/>
      <c r="B923" s="1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4.25" customHeight="1" x14ac:dyDescent="0.2">
      <c r="A924" s="1"/>
      <c r="B924" s="1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4.25" customHeight="1" x14ac:dyDescent="0.2">
      <c r="A925" s="1"/>
      <c r="B925" s="1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4.25" customHeight="1" x14ac:dyDescent="0.2">
      <c r="A926" s="1"/>
      <c r="B926" s="1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4.25" customHeight="1" x14ac:dyDescent="0.2">
      <c r="A927" s="1"/>
      <c r="B927" s="1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4.25" customHeight="1" x14ac:dyDescent="0.2">
      <c r="A928" s="1"/>
      <c r="B928" s="1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4.25" customHeight="1" x14ac:dyDescent="0.2">
      <c r="A929" s="1"/>
      <c r="B929" s="1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4.25" customHeight="1" x14ac:dyDescent="0.2">
      <c r="A930" s="1"/>
      <c r="B930" s="1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4.25" customHeight="1" x14ac:dyDescent="0.2">
      <c r="A931" s="1"/>
      <c r="B931" s="1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4.25" customHeight="1" x14ac:dyDescent="0.2">
      <c r="A932" s="1"/>
      <c r="B932" s="1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4.25" customHeight="1" x14ac:dyDescent="0.2">
      <c r="A933" s="1"/>
      <c r="B933" s="1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4.25" customHeight="1" x14ac:dyDescent="0.2">
      <c r="A934" s="1"/>
      <c r="B934" s="1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4.25" customHeight="1" x14ac:dyDescent="0.2">
      <c r="A935" s="1"/>
      <c r="B935" s="1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4.25" customHeight="1" x14ac:dyDescent="0.2">
      <c r="A936" s="1"/>
      <c r="B936" s="1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4.25" customHeight="1" x14ac:dyDescent="0.2">
      <c r="A937" s="1"/>
      <c r="B937" s="1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4.25" customHeight="1" x14ac:dyDescent="0.2">
      <c r="A938" s="1"/>
      <c r="B938" s="1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4.25" customHeight="1" x14ac:dyDescent="0.2">
      <c r="A939" s="1"/>
      <c r="B939" s="1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4.25" customHeight="1" x14ac:dyDescent="0.2">
      <c r="A940" s="1"/>
      <c r="B940" s="1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4.25" customHeight="1" x14ac:dyDescent="0.2">
      <c r="A941" s="1"/>
      <c r="B941" s="1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4.25" customHeight="1" x14ac:dyDescent="0.2">
      <c r="A942" s="1"/>
      <c r="B942" s="1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4.25" customHeight="1" x14ac:dyDescent="0.2">
      <c r="A943" s="1"/>
      <c r="B943" s="1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4.25" customHeight="1" x14ac:dyDescent="0.2">
      <c r="A944" s="1"/>
      <c r="B944" s="1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4.25" customHeight="1" x14ac:dyDescent="0.2">
      <c r="A945" s="1"/>
      <c r="B945" s="1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4.25" customHeight="1" x14ac:dyDescent="0.2">
      <c r="A946" s="1"/>
      <c r="B946" s="1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4.25" customHeight="1" x14ac:dyDescent="0.2">
      <c r="A947" s="1"/>
      <c r="B947" s="1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4.25" customHeight="1" x14ac:dyDescent="0.2">
      <c r="A948" s="1"/>
      <c r="B948" s="1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4.25" customHeight="1" x14ac:dyDescent="0.2">
      <c r="A949" s="1"/>
      <c r="B949" s="1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4.25" customHeight="1" x14ac:dyDescent="0.2">
      <c r="A950" s="1"/>
      <c r="B950" s="1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4.25" customHeight="1" x14ac:dyDescent="0.2">
      <c r="A951" s="1"/>
      <c r="B951" s="1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4.25" customHeight="1" x14ac:dyDescent="0.2">
      <c r="A952" s="1"/>
      <c r="B952" s="1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4.25" customHeight="1" x14ac:dyDescent="0.2">
      <c r="A953" s="1"/>
      <c r="B953" s="1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4.25" customHeight="1" x14ac:dyDescent="0.2">
      <c r="A954" s="1"/>
      <c r="B954" s="1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4.25" customHeight="1" x14ac:dyDescent="0.2">
      <c r="A955" s="1"/>
      <c r="B955" s="1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4.25" customHeight="1" x14ac:dyDescent="0.2">
      <c r="A956" s="1"/>
      <c r="B956" s="1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4.25" customHeight="1" x14ac:dyDescent="0.2">
      <c r="A957" s="1"/>
      <c r="B957" s="1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4.25" customHeight="1" x14ac:dyDescent="0.2">
      <c r="A958" s="1"/>
      <c r="B958" s="1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4.25" customHeight="1" x14ac:dyDescent="0.2">
      <c r="A959" s="1"/>
      <c r="B959" s="1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4.25" customHeight="1" x14ac:dyDescent="0.2">
      <c r="A960" s="1"/>
      <c r="B960" s="1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4.25" customHeight="1" x14ac:dyDescent="0.2">
      <c r="A961" s="1"/>
      <c r="B961" s="1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4.25" customHeight="1" x14ac:dyDescent="0.2">
      <c r="A962" s="1"/>
      <c r="B962" s="1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4.25" customHeight="1" x14ac:dyDescent="0.2">
      <c r="A963" s="1"/>
      <c r="B963" s="1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4.25" customHeight="1" x14ac:dyDescent="0.2">
      <c r="A964" s="1"/>
      <c r="B964" s="1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4.25" customHeight="1" x14ac:dyDescent="0.2">
      <c r="A965" s="1"/>
      <c r="B965" s="1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4.25" customHeight="1" x14ac:dyDescent="0.2">
      <c r="A966" s="1"/>
      <c r="B966" s="1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4.25" customHeight="1" x14ac:dyDescent="0.2">
      <c r="A967" s="1"/>
      <c r="B967" s="1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4.25" customHeight="1" x14ac:dyDescent="0.2">
      <c r="A968" s="1"/>
      <c r="B968" s="1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4.25" customHeight="1" x14ac:dyDescent="0.2">
      <c r="A969" s="1"/>
      <c r="B969" s="1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4.25" customHeight="1" x14ac:dyDescent="0.2">
      <c r="A970" s="1"/>
      <c r="B970" s="1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4.25" customHeight="1" x14ac:dyDescent="0.2">
      <c r="A971" s="1"/>
      <c r="B971" s="1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4.25" customHeight="1" x14ac:dyDescent="0.2">
      <c r="A972" s="1"/>
      <c r="B972" s="1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4.25" customHeight="1" x14ac:dyDescent="0.2">
      <c r="A973" s="1"/>
      <c r="B973" s="1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4.25" customHeight="1" x14ac:dyDescent="0.2">
      <c r="A974" s="1"/>
      <c r="B974" s="1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4.25" customHeight="1" x14ac:dyDescent="0.2">
      <c r="A975" s="1"/>
      <c r="B975" s="1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4.25" customHeight="1" x14ac:dyDescent="0.2">
      <c r="A976" s="1"/>
      <c r="B976" s="1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4.25" customHeight="1" x14ac:dyDescent="0.2">
      <c r="A977" s="1"/>
      <c r="B977" s="1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4.25" customHeight="1" x14ac:dyDescent="0.2">
      <c r="A978" s="1"/>
      <c r="B978" s="1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4.25" customHeight="1" x14ac:dyDescent="0.2">
      <c r="A979" s="1"/>
      <c r="B979" s="1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4.25" customHeight="1" x14ac:dyDescent="0.2">
      <c r="A980" s="1"/>
      <c r="B980" s="1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4.25" customHeight="1" x14ac:dyDescent="0.2">
      <c r="A981" s="1"/>
      <c r="B981" s="1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4.25" customHeight="1" x14ac:dyDescent="0.2">
      <c r="A982" s="1"/>
      <c r="B982" s="1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4.25" customHeight="1" x14ac:dyDescent="0.2">
      <c r="A983" s="1"/>
      <c r="B983" s="1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4.25" customHeight="1" x14ac:dyDescent="0.2">
      <c r="A984" s="1"/>
      <c r="B984" s="1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4.25" customHeight="1" x14ac:dyDescent="0.2">
      <c r="A985" s="1"/>
      <c r="B985" s="1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4.25" customHeight="1" x14ac:dyDescent="0.2">
      <c r="A986" s="1"/>
      <c r="B986" s="1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4.25" customHeight="1" x14ac:dyDescent="0.2">
      <c r="A987" s="1"/>
      <c r="B987" s="1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4.25" customHeight="1" x14ac:dyDescent="0.2">
      <c r="A988" s="1"/>
      <c r="B988" s="1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4.25" customHeight="1" x14ac:dyDescent="0.2">
      <c r="A989" s="1"/>
      <c r="B989" s="1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4.25" customHeight="1" x14ac:dyDescent="0.2">
      <c r="A990" s="1"/>
      <c r="B990" s="1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4.25" customHeight="1" x14ac:dyDescent="0.2">
      <c r="A991" s="1"/>
      <c r="B991" s="1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4.25" customHeight="1" x14ac:dyDescent="0.2">
      <c r="A992" s="1"/>
      <c r="B992" s="1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4.25" customHeight="1" x14ac:dyDescent="0.2">
      <c r="A993" s="1"/>
      <c r="B993" s="1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4.25" customHeight="1" x14ac:dyDescent="0.2">
      <c r="A994" s="1"/>
      <c r="B994" s="1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4.25" customHeight="1" x14ac:dyDescent="0.2">
      <c r="A995" s="1"/>
      <c r="B995" s="1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4.25" customHeight="1" x14ac:dyDescent="0.2">
      <c r="A996" s="1"/>
      <c r="B996" s="1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4.25" customHeight="1" x14ac:dyDescent="0.2">
      <c r="A997" s="1"/>
      <c r="B997" s="1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4.25" customHeight="1" x14ac:dyDescent="0.2">
      <c r="A998" s="1"/>
      <c r="B998" s="1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4.25" customHeight="1" x14ac:dyDescent="0.2">
      <c r="A999" s="1"/>
      <c r="B999" s="1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4.25" customHeight="1" x14ac:dyDescent="0.2">
      <c r="A1000" s="1"/>
      <c r="B1000" s="1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14.25" customHeight="1" x14ac:dyDescent="0.2">
      <c r="A1001" s="1"/>
      <c r="B1001" s="1"/>
      <c r="C1001" s="2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</sheetData>
  <mergeCells count="9">
    <mergeCell ref="B5:K5"/>
    <mergeCell ref="B7:K7"/>
    <mergeCell ref="B11:B12"/>
    <mergeCell ref="C11:C12"/>
    <mergeCell ref="D11:D12"/>
    <mergeCell ref="E11:E12"/>
    <mergeCell ref="F11:G11"/>
    <mergeCell ref="H11:I11"/>
    <mergeCell ref="J11:K11"/>
  </mergeCells>
  <pageMargins left="0.7" right="0.7" top="0.28000000000000003" bottom="0.51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9-р сар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2025-09-22T02:55:21Z</cp:lastPrinted>
  <dcterms:created xsi:type="dcterms:W3CDTF">2025-09-22T02:54:48Z</dcterms:created>
  <dcterms:modified xsi:type="dcterms:W3CDTF">2025-09-22T02:55:38Z</dcterms:modified>
</cp:coreProperties>
</file>