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9761E5B-6650-415E-9D43-18481D34E738}" xr6:coauthVersionLast="47" xr6:coauthVersionMax="47" xr10:uidLastSave="{00000000-0000-0000-0000-000000000000}"/>
  <bookViews>
    <workbookView xWindow="-120" yWindow="-120" windowWidth="20640" windowHeight="11040" xr2:uid="{44B42A24-7532-4F67-AC8D-112EDAD9C3B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1" i="1" l="1"/>
  <c r="F61" i="1"/>
  <c r="H60" i="1"/>
  <c r="F60" i="1"/>
  <c r="H59" i="1"/>
  <c r="F59" i="1"/>
  <c r="H58" i="1"/>
  <c r="F58" i="1"/>
  <c r="H57" i="1"/>
  <c r="F57" i="1"/>
  <c r="H56" i="1"/>
  <c r="F56" i="1"/>
  <c r="H55" i="1"/>
  <c r="H62" i="1" s="1"/>
  <c r="F55" i="1"/>
  <c r="F62" i="1" s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H54" i="1" s="1"/>
  <c r="F41" i="1"/>
  <c r="F54" i="1" s="1"/>
  <c r="F63" i="1" s="1"/>
  <c r="H40" i="1"/>
  <c r="F40" i="1"/>
  <c r="H37" i="1"/>
  <c r="F37" i="1"/>
  <c r="H36" i="1"/>
  <c r="F36" i="1"/>
  <c r="H35" i="1"/>
  <c r="F35" i="1"/>
  <c r="H34" i="1"/>
  <c r="H38" i="1" s="1"/>
  <c r="F34" i="1"/>
  <c r="F38" i="1" s="1"/>
  <c r="H32" i="1"/>
  <c r="F32" i="1"/>
  <c r="H31" i="1"/>
  <c r="H33" i="1" s="1"/>
  <c r="F31" i="1"/>
  <c r="F33" i="1" s="1"/>
  <c r="H29" i="1"/>
  <c r="F29" i="1"/>
  <c r="H28" i="1"/>
  <c r="F28" i="1"/>
  <c r="H27" i="1"/>
  <c r="H26" i="1"/>
  <c r="F26" i="1"/>
  <c r="H25" i="1"/>
  <c r="F25" i="1"/>
  <c r="H24" i="1"/>
  <c r="F24" i="1"/>
  <c r="H23" i="1"/>
  <c r="F23" i="1"/>
  <c r="F27" i="1" s="1"/>
  <c r="H22" i="1"/>
  <c r="F22" i="1"/>
  <c r="H21" i="1"/>
  <c r="F21" i="1"/>
  <c r="H19" i="1"/>
  <c r="H18" i="1"/>
  <c r="F18" i="1"/>
  <c r="H17" i="1"/>
  <c r="H20" i="1" s="1"/>
  <c r="H30" i="1" s="1"/>
  <c r="F17" i="1"/>
  <c r="F20" i="1" s="1"/>
  <c r="F30" i="1" s="1"/>
  <c r="F16" i="1"/>
  <c r="H15" i="1"/>
  <c r="H14" i="1"/>
  <c r="H13" i="1"/>
  <c r="H16" i="1" s="1"/>
  <c r="H39" i="1" l="1"/>
  <c r="H64" i="1" s="1"/>
  <c r="H63" i="1"/>
  <c r="F39" i="1"/>
  <c r="F64" i="1" s="1"/>
  <c r="H66" i="1" l="1"/>
  <c r="H65" i="1"/>
  <c r="F65" i="1"/>
  <c r="F66" i="1" s="1"/>
</calcChain>
</file>

<file path=xl/sharedStrings.xml><?xml version="1.0" encoding="utf-8"?>
<sst xmlns="http://schemas.openxmlformats.org/spreadsheetml/2006/main" count="135" uniqueCount="102">
  <si>
    <t xml:space="preserve">             "Улсын төсвийн хөрөнгөөр гүйцэтгэх</t>
  </si>
  <si>
    <t xml:space="preserve">             геологийн судалгааны ажлыг санхүүжүүлэх,</t>
  </si>
  <si>
    <t xml:space="preserve">             гүйцэтгэх, үр дүнг тооцох журам"-ын </t>
  </si>
  <si>
    <t xml:space="preserve">                                                            6 дугаар хавсралт</t>
  </si>
  <si>
    <t xml:space="preserve"> Улсын төсвийн хөрөнгөөр хэрэгжүүлж байгаа Номингийн говийн талбайн 1:50 000-ны масштабтай геологийн зураглал, ерөнхий эрлийн төслийн ажлын гүйцэтгэл</t>
  </si>
  <si>
    <t>2025 оны 11-дүгээр сарын 01-ээс 12 дүгээр сарын 31 хүртэл</t>
  </si>
  <si>
    <t>Төслийн нийт дүн: 2 328 430 775 төгрөг</t>
  </si>
  <si>
    <t>№</t>
  </si>
  <si>
    <t>Ажлын нэр</t>
  </si>
  <si>
    <t>Хэмжих нэгж</t>
  </si>
  <si>
    <t>Нэгжийн  өртөг</t>
  </si>
  <si>
    <t>11-12-р сар</t>
  </si>
  <si>
    <t>Тайлант сарын гүйцэтгэл</t>
  </si>
  <si>
    <t>Оны эхнээс гарсан гүйцэтгэл</t>
  </si>
  <si>
    <t>тоо</t>
  </si>
  <si>
    <t>төгрөг</t>
  </si>
  <si>
    <t>Төсөл, төсөв зохиолт</t>
  </si>
  <si>
    <t>х.ө</t>
  </si>
  <si>
    <t>Бэлтгэл судалгаа /материал цуглуулах,боловсруулах/</t>
  </si>
  <si>
    <t>Агаар, сансрын зургийн тайлал</t>
  </si>
  <si>
    <t>км.кв.</t>
  </si>
  <si>
    <t>I</t>
  </si>
  <si>
    <t xml:space="preserve">Бэлтгэл ажил </t>
  </si>
  <si>
    <t>Геологийн зураглал (1:50 000)</t>
  </si>
  <si>
    <t>Танилцах маршрут</t>
  </si>
  <si>
    <t>т.км</t>
  </si>
  <si>
    <t>Хурдсын зүсэлт, шалган холбох маршрут</t>
  </si>
  <si>
    <t>II</t>
  </si>
  <si>
    <t>Зураглалын ажлын дүн</t>
  </si>
  <si>
    <t>Цэглэн сорьцлолт</t>
  </si>
  <si>
    <t>сорьц</t>
  </si>
  <si>
    <t>Литогеохими анхдагч</t>
  </si>
  <si>
    <t>Литогеохими урсгал</t>
  </si>
  <si>
    <t>Шлиф сорьцлолт</t>
  </si>
  <si>
    <t>Шлихийн сорьц авах, боловсруулах</t>
  </si>
  <si>
    <t>Палеонтологийн дээж</t>
  </si>
  <si>
    <t>III</t>
  </si>
  <si>
    <t>Сорьцлолтын дүн</t>
  </si>
  <si>
    <t>Хээрийн ажлын зохион байгуулалт</t>
  </si>
  <si>
    <t>%</t>
  </si>
  <si>
    <t>Х.ажлын татан буулгалт</t>
  </si>
  <si>
    <t>IV</t>
  </si>
  <si>
    <t>Хээрийн ажлын дүн</t>
  </si>
  <si>
    <t>Томилолтын зардал</t>
  </si>
  <si>
    <t>х/ө</t>
  </si>
  <si>
    <t>Суурин боловсруулалт</t>
  </si>
  <si>
    <t>V</t>
  </si>
  <si>
    <t xml:space="preserve">Дүн </t>
  </si>
  <si>
    <t>Тээвэр-УАЗ-Фургон: Хүн тээвэр</t>
  </si>
  <si>
    <t>км</t>
  </si>
  <si>
    <t>Үйлдвэрлэлийн тээвэр</t>
  </si>
  <si>
    <t>Huyndai Mayhti:  Ачаа тээвэр</t>
  </si>
  <si>
    <t>VI</t>
  </si>
  <si>
    <t>Тээврийн дүн</t>
  </si>
  <si>
    <t>VII</t>
  </si>
  <si>
    <t>ӨӨРИЙН ХҮЧНИЙ АЖЛЫН ДҮН /I+IV+V+VI/</t>
  </si>
  <si>
    <t>Алт, мөнгөний гадаад хяналт</t>
  </si>
  <si>
    <t>Рентгенфлюоресценц /силикатын 11 исэл,  33 элемент/</t>
  </si>
  <si>
    <t>ICP-MS 20 элемент</t>
  </si>
  <si>
    <t>ICP-MS 30 элемент</t>
  </si>
  <si>
    <t>ICP-MS гадаад хяналт</t>
  </si>
  <si>
    <t>Буталгаа том-2 кг хүртэл</t>
  </si>
  <si>
    <t>Геохимийн сорьц бутлах 0.4 кг хүртэл</t>
  </si>
  <si>
    <t>Шууд дискээр</t>
  </si>
  <si>
    <t>Петрографийн хураангуй бичиглэл</t>
  </si>
  <si>
    <t>Шлиф бэлтгэл</t>
  </si>
  <si>
    <t>Шлихийн хураангуй шинжилгээ</t>
  </si>
  <si>
    <t>Палеонтологи</t>
  </si>
  <si>
    <t>Минералоги:   гадаад хяналт</t>
  </si>
  <si>
    <t>Петрографи:    гадаад хяналт</t>
  </si>
  <si>
    <t>VIII</t>
  </si>
  <si>
    <t xml:space="preserve">Лабораторын ажлын дүн </t>
  </si>
  <si>
    <t xml:space="preserve">Автомашины татвар:  УАЗ-469 </t>
  </si>
  <si>
    <t>маш</t>
  </si>
  <si>
    <t>Автомашины татвар:Ачааны машин</t>
  </si>
  <si>
    <t>Байрны түрээс</t>
  </si>
  <si>
    <t>сар</t>
  </si>
  <si>
    <t xml:space="preserve">Агаарын зураг авах 1:32 000 </t>
  </si>
  <si>
    <t>ш</t>
  </si>
  <si>
    <t>Байр зүйн зураг авах</t>
  </si>
  <si>
    <t>лист</t>
  </si>
  <si>
    <t>Сансрын зураг боловсруулах, хэвлэх</t>
  </si>
  <si>
    <t>ГМТөвд тайлан үзэх</t>
  </si>
  <si>
    <t>IX</t>
  </si>
  <si>
    <t>Бусад ажлын дүн</t>
  </si>
  <si>
    <t>X</t>
  </si>
  <si>
    <t>ГАДНЫ БАЙГУУЛЛАГЫН ДҮН /VIII+IX/</t>
  </si>
  <si>
    <t>XI</t>
  </si>
  <si>
    <t>Нийт ажлын дүн</t>
  </si>
  <si>
    <t>XII</t>
  </si>
  <si>
    <t>НӨАТ-10 %</t>
  </si>
  <si>
    <t>XIII</t>
  </si>
  <si>
    <t>НИЙТ АЖЛЫН ДҮН /XI+XII/</t>
  </si>
  <si>
    <t xml:space="preserve">Гүйцэтгэгч:          </t>
  </si>
  <si>
    <t>“Их цог өндөр” ХХК-ийн захирал:                                          /О.Баатарчулуун/</t>
  </si>
  <si>
    <t xml:space="preserve"> "Номингийн говь-50" төслийн ахлагч:                                   /О.Баатарчулуун/</t>
  </si>
  <si>
    <t>"Их цог өндөр" ХХК-ийн Эдийн засагч, ня-бо:                      /Ш.Өрнөндэлгэр/</t>
  </si>
  <si>
    <t xml:space="preserve">Танилцсан:           </t>
  </si>
  <si>
    <t>Үндэсний геологийн албаны ГСХ-ийн дарга:                                                       /                              /</t>
  </si>
  <si>
    <t xml:space="preserve">Хянасан:         </t>
  </si>
  <si>
    <t xml:space="preserve">Үндэсний геологийн албаны ГСХ-ийн мэргэжилтэн:                                            /Х.Ганхуяг /               </t>
  </si>
  <si>
    <t xml:space="preserve">Үндэсний геологийн албаны ЭБСТЭЗХ-ийн мэргэжилтэн:                                   / Ц.Эрдэнэ-Очир /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</si>
</sst>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9" fillId="0" borderId="2" xfId="1" applyNumberFormat="1" applyFont="1" applyBorder="1" applyAlignment="1">
      <alignment horizontal="center" vertical="center"/>
    </xf>
    <xf numFmtId="43" fontId="10" fillId="0" borderId="2" xfId="0" applyNumberFormat="1" applyFont="1" applyBorder="1" applyAlignment="1">
      <alignment horizontal="center" vertical="center"/>
    </xf>
    <xf numFmtId="165" fontId="9" fillId="0" borderId="2" xfId="1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0" fontId="3" fillId="0" borderId="2" xfId="0" applyFont="1" applyBorder="1"/>
    <xf numFmtId="0" fontId="8" fillId="0" borderId="2" xfId="0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0" fontId="9" fillId="0" borderId="2" xfId="0" applyFont="1" applyBorder="1"/>
    <xf numFmtId="164" fontId="7" fillId="0" borderId="2" xfId="0" applyNumberFormat="1" applyFont="1" applyBorder="1"/>
    <xf numFmtId="165" fontId="10" fillId="0" borderId="2" xfId="1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/>
    </xf>
    <xf numFmtId="164" fontId="8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64" fontId="9" fillId="0" borderId="0" xfId="1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/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left" vertical="center"/>
    </xf>
    <xf numFmtId="164" fontId="3" fillId="0" borderId="0" xfId="1" applyNumberFormat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0" xfId="0" applyFont="1"/>
    <xf numFmtId="164" fontId="1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E7C33-68CD-46EB-B0E4-84475865C8C4}">
  <dimension ref="A1:J80"/>
  <sheetViews>
    <sheetView tabSelected="1" topLeftCell="A70" workbookViewId="0">
      <selection activeCell="D13" sqref="D13"/>
    </sheetView>
  </sheetViews>
  <sheetFormatPr defaultColWidth="10.28515625" defaultRowHeight="15" x14ac:dyDescent="0.25"/>
  <cols>
    <col min="1" max="1" width="4.140625" style="3" customWidth="1"/>
    <col min="2" max="2" width="42.28515625" style="3" customWidth="1"/>
    <col min="3" max="3" width="11.28515625" style="3" customWidth="1"/>
    <col min="4" max="4" width="14.28515625" style="3" customWidth="1"/>
    <col min="5" max="5" width="10.7109375" style="3" customWidth="1"/>
    <col min="6" max="6" width="13.85546875" style="3" customWidth="1"/>
    <col min="7" max="7" width="13.7109375" style="3" customWidth="1"/>
    <col min="8" max="8" width="23" style="3" customWidth="1"/>
    <col min="9" max="9" width="10.28515625" style="3"/>
    <col min="10" max="10" width="24" style="3" customWidth="1"/>
    <col min="11" max="16384" width="10.28515625" style="3"/>
  </cols>
  <sheetData>
    <row r="1" spans="1:8" ht="12" customHeight="1" x14ac:dyDescent="0.25">
      <c r="A1" s="1"/>
      <c r="B1" s="1"/>
      <c r="C1" s="1"/>
      <c r="D1" s="1"/>
      <c r="E1" s="2" t="s">
        <v>0</v>
      </c>
      <c r="F1" s="2"/>
      <c r="G1" s="2"/>
      <c r="H1" s="2"/>
    </row>
    <row r="2" spans="1:8" ht="11.25" customHeight="1" x14ac:dyDescent="0.25">
      <c r="A2" s="1"/>
      <c r="B2" s="4"/>
      <c r="C2" s="1"/>
      <c r="D2" s="1"/>
      <c r="E2" s="2" t="s">
        <v>1</v>
      </c>
      <c r="F2" s="2"/>
      <c r="G2" s="2"/>
      <c r="H2" s="2"/>
    </row>
    <row r="3" spans="1:8" ht="10.5" customHeight="1" x14ac:dyDescent="0.25">
      <c r="A3" s="1"/>
      <c r="B3" s="1"/>
      <c r="C3" s="1"/>
      <c r="D3" s="1"/>
      <c r="E3" s="2" t="s">
        <v>2</v>
      </c>
      <c r="F3" s="2"/>
      <c r="G3" s="2"/>
      <c r="H3" s="2"/>
    </row>
    <row r="4" spans="1:8" ht="9.75" customHeight="1" x14ac:dyDescent="0.25">
      <c r="A4" s="1"/>
      <c r="B4" s="1"/>
      <c r="C4" s="1"/>
      <c r="D4" s="1"/>
      <c r="E4" s="2" t="s">
        <v>3</v>
      </c>
      <c r="F4" s="2"/>
      <c r="G4" s="2"/>
      <c r="H4" s="2"/>
    </row>
    <row r="5" spans="1:8" x14ac:dyDescent="0.25">
      <c r="A5" s="5" t="s">
        <v>4</v>
      </c>
      <c r="B5" s="5"/>
      <c r="C5" s="5"/>
      <c r="D5" s="5"/>
      <c r="E5" s="5"/>
      <c r="F5" s="5"/>
      <c r="G5" s="5"/>
      <c r="H5" s="5"/>
    </row>
    <row r="6" spans="1:8" x14ac:dyDescent="0.25">
      <c r="A6" s="5"/>
      <c r="B6" s="5"/>
      <c r="C6" s="5"/>
      <c r="D6" s="5"/>
      <c r="E6" s="5"/>
      <c r="F6" s="5"/>
      <c r="G6" s="5"/>
      <c r="H6" s="5"/>
    </row>
    <row r="7" spans="1:8" ht="9.75" customHeight="1" x14ac:dyDescent="0.25">
      <c r="A7" s="5"/>
      <c r="B7" s="5"/>
      <c r="C7" s="5"/>
      <c r="D7" s="5"/>
      <c r="E7" s="5"/>
      <c r="F7" s="5"/>
      <c r="G7" s="5"/>
      <c r="H7" s="5"/>
    </row>
    <row r="8" spans="1:8" x14ac:dyDescent="0.25">
      <c r="A8" s="6"/>
      <c r="B8" s="7" t="s">
        <v>5</v>
      </c>
      <c r="C8" s="7"/>
      <c r="D8" s="7"/>
      <c r="E8" s="7"/>
      <c r="F8" s="7"/>
      <c r="G8" s="7"/>
      <c r="H8" s="7"/>
    </row>
    <row r="9" spans="1:8" x14ac:dyDescent="0.25">
      <c r="A9" s="8"/>
      <c r="B9" s="8"/>
      <c r="C9" s="8"/>
      <c r="D9" s="8"/>
      <c r="E9" s="9" t="s">
        <v>6</v>
      </c>
      <c r="F9" s="9"/>
      <c r="G9" s="9"/>
      <c r="H9" s="9"/>
    </row>
    <row r="10" spans="1:8" ht="12" customHeight="1" x14ac:dyDescent="0.25">
      <c r="A10" s="10" t="s">
        <v>7</v>
      </c>
      <c r="B10" s="11" t="s">
        <v>8</v>
      </c>
      <c r="C10" s="12" t="s">
        <v>9</v>
      </c>
      <c r="D10" s="12" t="s">
        <v>10</v>
      </c>
      <c r="E10" s="10" t="s">
        <v>11</v>
      </c>
      <c r="F10" s="10"/>
      <c r="G10" s="10"/>
      <c r="H10" s="10"/>
    </row>
    <row r="11" spans="1:8" ht="15" customHeight="1" x14ac:dyDescent="0.25">
      <c r="A11" s="10"/>
      <c r="B11" s="11"/>
      <c r="C11" s="12"/>
      <c r="D11" s="12"/>
      <c r="E11" s="12" t="s">
        <v>12</v>
      </c>
      <c r="F11" s="12"/>
      <c r="G11" s="12" t="s">
        <v>13</v>
      </c>
      <c r="H11" s="12"/>
    </row>
    <row r="12" spans="1:8" ht="12" customHeight="1" x14ac:dyDescent="0.25">
      <c r="A12" s="10"/>
      <c r="B12" s="11"/>
      <c r="C12" s="12"/>
      <c r="D12" s="12"/>
      <c r="E12" s="13" t="s">
        <v>14</v>
      </c>
      <c r="F12" s="13" t="s">
        <v>15</v>
      </c>
      <c r="G12" s="13" t="s">
        <v>14</v>
      </c>
      <c r="H12" s="13" t="s">
        <v>15</v>
      </c>
    </row>
    <row r="13" spans="1:8" x14ac:dyDescent="0.25">
      <c r="A13" s="14"/>
      <c r="B13" s="15" t="s">
        <v>16</v>
      </c>
      <c r="C13" s="16" t="s">
        <v>17</v>
      </c>
      <c r="D13" s="17">
        <v>80000</v>
      </c>
      <c r="E13" s="17"/>
      <c r="F13" s="17"/>
      <c r="G13" s="18">
        <v>100</v>
      </c>
      <c r="H13" s="18">
        <f t="shared" ref="H13:H15" si="0">D13*G13</f>
        <v>8000000</v>
      </c>
    </row>
    <row r="14" spans="1:8" x14ac:dyDescent="0.25">
      <c r="A14" s="14"/>
      <c r="B14" s="15" t="s">
        <v>18</v>
      </c>
      <c r="C14" s="16" t="s">
        <v>17</v>
      </c>
      <c r="D14" s="17">
        <v>100000</v>
      </c>
      <c r="E14" s="17"/>
      <c r="F14" s="17"/>
      <c r="G14" s="18">
        <v>30</v>
      </c>
      <c r="H14" s="18">
        <f t="shared" si="0"/>
        <v>3000000</v>
      </c>
    </row>
    <row r="15" spans="1:8" x14ac:dyDescent="0.25">
      <c r="A15" s="14"/>
      <c r="B15" s="15" t="s">
        <v>19</v>
      </c>
      <c r="C15" s="16" t="s">
        <v>20</v>
      </c>
      <c r="D15" s="17">
        <v>3300</v>
      </c>
      <c r="E15" s="19"/>
      <c r="F15" s="17"/>
      <c r="G15" s="20">
        <v>3232.5</v>
      </c>
      <c r="H15" s="18">
        <f t="shared" si="0"/>
        <v>10667250</v>
      </c>
    </row>
    <row r="16" spans="1:8" x14ac:dyDescent="0.25">
      <c r="A16" s="13" t="s">
        <v>21</v>
      </c>
      <c r="B16" s="21" t="s">
        <v>22</v>
      </c>
      <c r="C16" s="14"/>
      <c r="D16" s="18"/>
      <c r="E16" s="18"/>
      <c r="F16" s="22">
        <f>SUM(F13:F15)</f>
        <v>0</v>
      </c>
      <c r="G16" s="22"/>
      <c r="H16" s="22">
        <f>SUM(H13:H15)</f>
        <v>21667250</v>
      </c>
    </row>
    <row r="17" spans="1:8" x14ac:dyDescent="0.25">
      <c r="A17" s="13"/>
      <c r="B17" s="15" t="s">
        <v>23</v>
      </c>
      <c r="C17" s="16" t="s">
        <v>20</v>
      </c>
      <c r="D17" s="17">
        <v>110000</v>
      </c>
      <c r="E17" s="17"/>
      <c r="F17" s="17">
        <f>D17*E17</f>
        <v>0</v>
      </c>
      <c r="G17" s="17">
        <v>1689</v>
      </c>
      <c r="H17" s="17">
        <f>D17*G17</f>
        <v>185790000</v>
      </c>
    </row>
    <row r="18" spans="1:8" x14ac:dyDescent="0.25">
      <c r="A18" s="13"/>
      <c r="B18" s="15" t="s">
        <v>24</v>
      </c>
      <c r="C18" s="16" t="s">
        <v>25</v>
      </c>
      <c r="D18" s="17">
        <v>70000</v>
      </c>
      <c r="E18" s="17"/>
      <c r="F18" s="17">
        <f>D18*E18</f>
        <v>0</v>
      </c>
      <c r="G18" s="17">
        <v>64</v>
      </c>
      <c r="H18" s="17">
        <f>D18*G18</f>
        <v>4480000</v>
      </c>
    </row>
    <row r="19" spans="1:8" x14ac:dyDescent="0.25">
      <c r="A19" s="13"/>
      <c r="B19" s="23" t="s">
        <v>26</v>
      </c>
      <c r="C19" s="24" t="s">
        <v>25</v>
      </c>
      <c r="D19" s="25">
        <v>100000</v>
      </c>
      <c r="E19" s="25"/>
      <c r="F19" s="26"/>
      <c r="G19" s="27">
        <v>23</v>
      </c>
      <c r="H19" s="17">
        <f>D19*G19</f>
        <v>2300000</v>
      </c>
    </row>
    <row r="20" spans="1:8" x14ac:dyDescent="0.25">
      <c r="A20" s="13" t="s">
        <v>27</v>
      </c>
      <c r="B20" s="28" t="s">
        <v>28</v>
      </c>
      <c r="C20" s="16"/>
      <c r="D20" s="17"/>
      <c r="E20" s="17"/>
      <c r="F20" s="29">
        <f>SUM(F17:F19)</f>
        <v>0</v>
      </c>
      <c r="G20" s="17"/>
      <c r="H20" s="29">
        <f>SUM(H17:H19)</f>
        <v>192570000</v>
      </c>
    </row>
    <row r="21" spans="1:8" x14ac:dyDescent="0.25">
      <c r="A21" s="13"/>
      <c r="B21" s="15" t="s">
        <v>29</v>
      </c>
      <c r="C21" s="16" t="s">
        <v>30</v>
      </c>
      <c r="D21" s="17">
        <v>17000</v>
      </c>
      <c r="E21" s="17"/>
      <c r="F21" s="17">
        <f t="shared" ref="F21:F29" si="1">D21*E21</f>
        <v>0</v>
      </c>
      <c r="G21" s="17">
        <v>150</v>
      </c>
      <c r="H21" s="17">
        <f>D21*G21</f>
        <v>2550000</v>
      </c>
    </row>
    <row r="22" spans="1:8" x14ac:dyDescent="0.25">
      <c r="A22" s="13"/>
      <c r="B22" s="15" t="s">
        <v>31</v>
      </c>
      <c r="C22" s="16" t="s">
        <v>30</v>
      </c>
      <c r="D22" s="17">
        <v>12500</v>
      </c>
      <c r="E22" s="17"/>
      <c r="F22" s="17">
        <f t="shared" si="1"/>
        <v>0</v>
      </c>
      <c r="G22" s="17">
        <v>260</v>
      </c>
      <c r="H22" s="17">
        <f>D22*G22</f>
        <v>3250000</v>
      </c>
    </row>
    <row r="23" spans="1:8" x14ac:dyDescent="0.25">
      <c r="A23" s="13"/>
      <c r="B23" s="23" t="s">
        <v>32</v>
      </c>
      <c r="C23" s="24" t="s">
        <v>30</v>
      </c>
      <c r="D23" s="25">
        <v>16000</v>
      </c>
      <c r="E23" s="17"/>
      <c r="F23" s="17">
        <f t="shared" si="1"/>
        <v>0</v>
      </c>
      <c r="G23" s="17">
        <v>2781</v>
      </c>
      <c r="H23" s="17">
        <f t="shared" ref="H23:H28" si="2">D23*G23</f>
        <v>44496000</v>
      </c>
    </row>
    <row r="24" spans="1:8" x14ac:dyDescent="0.25">
      <c r="A24" s="13"/>
      <c r="B24" s="23" t="s">
        <v>33</v>
      </c>
      <c r="C24" s="24" t="s">
        <v>30</v>
      </c>
      <c r="D24" s="25">
        <v>5000</v>
      </c>
      <c r="E24" s="25"/>
      <c r="F24" s="25">
        <f t="shared" si="1"/>
        <v>0</v>
      </c>
      <c r="G24" s="17">
        <v>38</v>
      </c>
      <c r="H24" s="17">
        <f t="shared" si="2"/>
        <v>190000</v>
      </c>
    </row>
    <row r="25" spans="1:8" x14ac:dyDescent="0.25">
      <c r="A25" s="13"/>
      <c r="B25" s="30" t="s">
        <v>34</v>
      </c>
      <c r="C25" s="31" t="s">
        <v>30</v>
      </c>
      <c r="D25" s="32">
        <v>45000</v>
      </c>
      <c r="E25" s="33"/>
      <c r="F25" s="33">
        <f t="shared" si="1"/>
        <v>0</v>
      </c>
      <c r="G25" s="33">
        <v>1854</v>
      </c>
      <c r="H25" s="33">
        <f t="shared" si="2"/>
        <v>83430000</v>
      </c>
    </row>
    <row r="26" spans="1:8" x14ac:dyDescent="0.25">
      <c r="A26" s="13"/>
      <c r="B26" s="23" t="s">
        <v>35</v>
      </c>
      <c r="C26" s="24" t="s">
        <v>30</v>
      </c>
      <c r="D26" s="25">
        <v>30000</v>
      </c>
      <c r="E26" s="25"/>
      <c r="F26" s="25">
        <f t="shared" si="1"/>
        <v>0</v>
      </c>
      <c r="G26" s="27">
        <v>5</v>
      </c>
      <c r="H26" s="33">
        <f t="shared" si="2"/>
        <v>150000</v>
      </c>
    </row>
    <row r="27" spans="1:8" x14ac:dyDescent="0.25">
      <c r="A27" s="13" t="s">
        <v>36</v>
      </c>
      <c r="B27" s="13" t="s">
        <v>37</v>
      </c>
      <c r="C27" s="16"/>
      <c r="D27" s="17"/>
      <c r="E27" s="17"/>
      <c r="F27" s="29">
        <f>SUM(F21:F26)</f>
        <v>0</v>
      </c>
      <c r="G27" s="17"/>
      <c r="H27" s="29">
        <f>SUM(H21:I26)</f>
        <v>134066000</v>
      </c>
    </row>
    <row r="28" spans="1:8" x14ac:dyDescent="0.25">
      <c r="A28" s="13"/>
      <c r="B28" s="15" t="s">
        <v>38</v>
      </c>
      <c r="C28" s="16" t="s">
        <v>39</v>
      </c>
      <c r="D28" s="17">
        <v>120000</v>
      </c>
      <c r="E28" s="17"/>
      <c r="F28" s="17">
        <f t="shared" si="1"/>
        <v>0</v>
      </c>
      <c r="G28" s="17">
        <v>40</v>
      </c>
      <c r="H28" s="29">
        <f t="shared" si="2"/>
        <v>4800000</v>
      </c>
    </row>
    <row r="29" spans="1:8" x14ac:dyDescent="0.25">
      <c r="A29" s="13"/>
      <c r="B29" s="23" t="s">
        <v>40</v>
      </c>
      <c r="C29" s="24" t="s">
        <v>39</v>
      </c>
      <c r="D29" s="25">
        <v>120000</v>
      </c>
      <c r="E29" s="25"/>
      <c r="F29" s="25">
        <f t="shared" si="1"/>
        <v>0</v>
      </c>
      <c r="G29" s="17">
        <v>40</v>
      </c>
      <c r="H29" s="29">
        <f>D29*G29</f>
        <v>4800000</v>
      </c>
    </row>
    <row r="30" spans="1:8" x14ac:dyDescent="0.25">
      <c r="A30" s="13" t="s">
        <v>41</v>
      </c>
      <c r="B30" s="13" t="s">
        <v>42</v>
      </c>
      <c r="C30" s="34"/>
      <c r="D30" s="34"/>
      <c r="E30" s="34"/>
      <c r="F30" s="35">
        <f>F20+F27+F29+F28</f>
        <v>0</v>
      </c>
      <c r="G30" s="35"/>
      <c r="H30" s="35">
        <f>H20+H27+H29+H28</f>
        <v>336236000</v>
      </c>
    </row>
    <row r="31" spans="1:8" x14ac:dyDescent="0.25">
      <c r="A31" s="34"/>
      <c r="B31" s="15" t="s">
        <v>43</v>
      </c>
      <c r="C31" s="16" t="s">
        <v>44</v>
      </c>
      <c r="D31" s="17">
        <v>15000</v>
      </c>
      <c r="E31" s="17"/>
      <c r="F31" s="17">
        <f t="shared" ref="F31:F32" si="3">D31*E31</f>
        <v>0</v>
      </c>
      <c r="G31" s="17">
        <v>1932</v>
      </c>
      <c r="H31" s="17">
        <f t="shared" ref="H31:H32" si="4">D31*G31</f>
        <v>28980000</v>
      </c>
    </row>
    <row r="32" spans="1:8" x14ac:dyDescent="0.25">
      <c r="A32" s="34"/>
      <c r="B32" s="15" t="s">
        <v>45</v>
      </c>
      <c r="C32" s="16" t="s">
        <v>17</v>
      </c>
      <c r="D32" s="17">
        <v>125000</v>
      </c>
      <c r="E32" s="36">
        <v>350</v>
      </c>
      <c r="F32" s="18">
        <f t="shared" si="3"/>
        <v>43750000</v>
      </c>
      <c r="G32" s="37">
        <v>450</v>
      </c>
      <c r="H32" s="18">
        <f>D32*G32</f>
        <v>56250000</v>
      </c>
    </row>
    <row r="33" spans="1:8" x14ac:dyDescent="0.25">
      <c r="A33" s="38" t="s">
        <v>46</v>
      </c>
      <c r="B33" s="28" t="s">
        <v>47</v>
      </c>
      <c r="C33" s="14"/>
      <c r="D33" s="18"/>
      <c r="E33" s="18"/>
      <c r="F33" s="22">
        <f>SUM(F31:F32)</f>
        <v>43750000</v>
      </c>
      <c r="G33" s="22"/>
      <c r="H33" s="22">
        <f>SUM(H31:H32)</f>
        <v>85230000</v>
      </c>
    </row>
    <row r="34" spans="1:8" x14ac:dyDescent="0.25">
      <c r="A34" s="13"/>
      <c r="B34" s="15" t="s">
        <v>48</v>
      </c>
      <c r="C34" s="16" t="s">
        <v>49</v>
      </c>
      <c r="D34" s="17">
        <v>1200</v>
      </c>
      <c r="E34" s="39"/>
      <c r="F34" s="17">
        <f t="shared" ref="F34:F37" si="5">D34*E34</f>
        <v>0</v>
      </c>
      <c r="G34" s="17">
        <v>24840</v>
      </c>
      <c r="H34" s="17">
        <f t="shared" ref="H34:H37" si="6">D34*G34</f>
        <v>29808000</v>
      </c>
    </row>
    <row r="35" spans="1:8" x14ac:dyDescent="0.25">
      <c r="A35" s="13"/>
      <c r="B35" s="15" t="s">
        <v>50</v>
      </c>
      <c r="C35" s="16" t="s">
        <v>49</v>
      </c>
      <c r="D35" s="17">
        <v>1200</v>
      </c>
      <c r="E35" s="39"/>
      <c r="F35" s="17">
        <f t="shared" si="5"/>
        <v>0</v>
      </c>
      <c r="G35" s="17">
        <v>7586</v>
      </c>
      <c r="H35" s="17">
        <f t="shared" si="6"/>
        <v>9103200</v>
      </c>
    </row>
    <row r="36" spans="1:8" x14ac:dyDescent="0.25">
      <c r="A36" s="13"/>
      <c r="B36" s="15" t="s">
        <v>50</v>
      </c>
      <c r="C36" s="16" t="s">
        <v>49</v>
      </c>
      <c r="D36" s="17">
        <v>1500</v>
      </c>
      <c r="E36" s="39"/>
      <c r="F36" s="17">
        <f t="shared" si="5"/>
        <v>0</v>
      </c>
      <c r="G36" s="17">
        <v>7648</v>
      </c>
      <c r="H36" s="17">
        <f t="shared" si="6"/>
        <v>11472000</v>
      </c>
    </row>
    <row r="37" spans="1:8" x14ac:dyDescent="0.25">
      <c r="A37" s="13"/>
      <c r="B37" s="15" t="s">
        <v>51</v>
      </c>
      <c r="C37" s="16" t="s">
        <v>49</v>
      </c>
      <c r="D37" s="17">
        <v>1500</v>
      </c>
      <c r="E37" s="39"/>
      <c r="F37" s="17">
        <f t="shared" si="5"/>
        <v>0</v>
      </c>
      <c r="G37" s="17">
        <v>9600</v>
      </c>
      <c r="H37" s="17">
        <f t="shared" si="6"/>
        <v>14400000</v>
      </c>
    </row>
    <row r="38" spans="1:8" x14ac:dyDescent="0.25">
      <c r="A38" s="13" t="s">
        <v>52</v>
      </c>
      <c r="B38" s="28" t="s">
        <v>53</v>
      </c>
      <c r="C38" s="16"/>
      <c r="D38" s="17"/>
      <c r="E38" s="17"/>
      <c r="F38" s="29">
        <f>SUM(F34:F37)</f>
        <v>0</v>
      </c>
      <c r="G38" s="17"/>
      <c r="H38" s="29">
        <f>SUM(H34:H37)</f>
        <v>64783200</v>
      </c>
    </row>
    <row r="39" spans="1:8" ht="15.95" customHeight="1" x14ac:dyDescent="0.25">
      <c r="A39" s="13" t="s">
        <v>54</v>
      </c>
      <c r="B39" s="40" t="s">
        <v>55</v>
      </c>
      <c r="C39" s="14"/>
      <c r="D39" s="18"/>
      <c r="E39" s="18"/>
      <c r="F39" s="22">
        <f>F16+F33+F30+F38</f>
        <v>43750000</v>
      </c>
      <c r="G39" s="22"/>
      <c r="H39" s="22">
        <f>H16+H33+H30+H38</f>
        <v>507916450</v>
      </c>
    </row>
    <row r="40" spans="1:8" ht="15.95" customHeight="1" x14ac:dyDescent="0.25">
      <c r="A40" s="13"/>
      <c r="B40" s="23" t="s">
        <v>56</v>
      </c>
      <c r="C40" s="24" t="s">
        <v>30</v>
      </c>
      <c r="D40" s="25">
        <v>52500</v>
      </c>
      <c r="E40" s="25">
        <v>15</v>
      </c>
      <c r="F40" s="25">
        <f t="shared" ref="F40" si="7">D40*E40</f>
        <v>787500</v>
      </c>
      <c r="G40" s="22">
        <v>15</v>
      </c>
      <c r="H40" s="17">
        <f>D40*G40</f>
        <v>787500</v>
      </c>
    </row>
    <row r="41" spans="1:8" ht="15.95" customHeight="1" x14ac:dyDescent="0.25">
      <c r="A41" s="13"/>
      <c r="B41" s="23" t="s">
        <v>57</v>
      </c>
      <c r="C41" s="24" t="s">
        <v>30</v>
      </c>
      <c r="D41" s="25">
        <v>60000</v>
      </c>
      <c r="E41" s="25"/>
      <c r="F41" s="25">
        <f>D41*E41</f>
        <v>0</v>
      </c>
      <c r="G41" s="18">
        <v>40</v>
      </c>
      <c r="H41" s="17">
        <f>D41*G41</f>
        <v>2400000</v>
      </c>
    </row>
    <row r="42" spans="1:8" ht="15.95" customHeight="1" x14ac:dyDescent="0.25">
      <c r="A42" s="13"/>
      <c r="B42" s="23" t="s">
        <v>58</v>
      </c>
      <c r="C42" s="24" t="s">
        <v>30</v>
      </c>
      <c r="D42" s="32">
        <v>16000</v>
      </c>
      <c r="E42" s="18"/>
      <c r="F42" s="17">
        <f t="shared" ref="F42:F53" si="8">D42*E42</f>
        <v>0</v>
      </c>
      <c r="G42" s="18">
        <v>2781</v>
      </c>
      <c r="H42" s="17">
        <f t="shared" ref="H42:H53" si="9">D42*G42</f>
        <v>44496000</v>
      </c>
    </row>
    <row r="43" spans="1:8" ht="14.25" customHeight="1" x14ac:dyDescent="0.25">
      <c r="A43" s="13"/>
      <c r="B43" s="15" t="s">
        <v>59</v>
      </c>
      <c r="C43" s="16" t="s">
        <v>30</v>
      </c>
      <c r="D43" s="17">
        <v>24000</v>
      </c>
      <c r="E43" s="17"/>
      <c r="F43" s="17">
        <f t="shared" si="8"/>
        <v>0</v>
      </c>
      <c r="G43" s="17">
        <v>370</v>
      </c>
      <c r="H43" s="17">
        <f t="shared" si="9"/>
        <v>8880000</v>
      </c>
    </row>
    <row r="44" spans="1:8" ht="14.25" customHeight="1" x14ac:dyDescent="0.25">
      <c r="A44" s="13"/>
      <c r="B44" s="23" t="s">
        <v>60</v>
      </c>
      <c r="C44" s="24" t="s">
        <v>30</v>
      </c>
      <c r="D44" s="32">
        <v>30000</v>
      </c>
      <c r="E44" s="25">
        <v>200</v>
      </c>
      <c r="F44" s="25">
        <f t="shared" si="8"/>
        <v>6000000</v>
      </c>
      <c r="G44" s="17">
        <v>200</v>
      </c>
      <c r="H44" s="17">
        <f t="shared" si="9"/>
        <v>6000000</v>
      </c>
    </row>
    <row r="45" spans="1:8" ht="14.25" customHeight="1" x14ac:dyDescent="0.25">
      <c r="A45" s="13"/>
      <c r="B45" s="15" t="s">
        <v>61</v>
      </c>
      <c r="C45" s="16" t="s">
        <v>30</v>
      </c>
      <c r="D45" s="17">
        <v>7200</v>
      </c>
      <c r="E45" s="17"/>
      <c r="F45" s="17">
        <f t="shared" si="8"/>
        <v>0</v>
      </c>
      <c r="G45" s="17">
        <v>150</v>
      </c>
      <c r="H45" s="17">
        <f t="shared" si="9"/>
        <v>1080000</v>
      </c>
    </row>
    <row r="46" spans="1:8" ht="15" customHeight="1" x14ac:dyDescent="0.25">
      <c r="A46" s="13"/>
      <c r="B46" s="15" t="s">
        <v>62</v>
      </c>
      <c r="C46" s="16" t="s">
        <v>30</v>
      </c>
      <c r="D46" s="17">
        <v>4800</v>
      </c>
      <c r="E46" s="17">
        <v>0</v>
      </c>
      <c r="F46" s="17">
        <f t="shared" si="8"/>
        <v>0</v>
      </c>
      <c r="G46" s="17">
        <v>160</v>
      </c>
      <c r="H46" s="17">
        <f t="shared" si="9"/>
        <v>768000</v>
      </c>
    </row>
    <row r="47" spans="1:8" ht="15" customHeight="1" x14ac:dyDescent="0.25">
      <c r="A47" s="13"/>
      <c r="B47" s="30" t="s">
        <v>63</v>
      </c>
      <c r="C47" s="31" t="s">
        <v>30</v>
      </c>
      <c r="D47" s="32">
        <v>6000</v>
      </c>
      <c r="E47" s="33"/>
      <c r="F47" s="33">
        <f t="shared" si="8"/>
        <v>0</v>
      </c>
      <c r="G47" s="33">
        <v>2781</v>
      </c>
      <c r="H47" s="17">
        <f t="shared" si="9"/>
        <v>16686000</v>
      </c>
    </row>
    <row r="48" spans="1:8" ht="15" customHeight="1" x14ac:dyDescent="0.25">
      <c r="A48" s="13"/>
      <c r="B48" s="23" t="s">
        <v>64</v>
      </c>
      <c r="C48" s="24" t="s">
        <v>30</v>
      </c>
      <c r="D48" s="25">
        <v>36000</v>
      </c>
      <c r="E48" s="25">
        <v>38</v>
      </c>
      <c r="F48" s="25">
        <f t="shared" si="8"/>
        <v>1368000</v>
      </c>
      <c r="G48" s="33">
        <v>38</v>
      </c>
      <c r="H48" s="17">
        <f t="shared" si="9"/>
        <v>1368000</v>
      </c>
    </row>
    <row r="49" spans="1:8" ht="15" customHeight="1" x14ac:dyDescent="0.25">
      <c r="A49" s="13"/>
      <c r="B49" s="23" t="s">
        <v>65</v>
      </c>
      <c r="C49" s="24" t="s">
        <v>30</v>
      </c>
      <c r="D49" s="25">
        <v>20000</v>
      </c>
      <c r="E49" s="25">
        <v>38</v>
      </c>
      <c r="F49" s="25">
        <f t="shared" si="8"/>
        <v>760000</v>
      </c>
      <c r="G49" s="33">
        <v>38</v>
      </c>
      <c r="H49" s="17">
        <f t="shared" si="9"/>
        <v>760000</v>
      </c>
    </row>
    <row r="50" spans="1:8" ht="15" customHeight="1" x14ac:dyDescent="0.25">
      <c r="A50" s="13"/>
      <c r="B50" s="23" t="s">
        <v>66</v>
      </c>
      <c r="C50" s="24" t="s">
        <v>30</v>
      </c>
      <c r="D50" s="25">
        <v>22400</v>
      </c>
      <c r="E50" s="34"/>
      <c r="F50" s="33">
        <f t="shared" si="8"/>
        <v>0</v>
      </c>
      <c r="G50" s="17">
        <v>1854</v>
      </c>
      <c r="H50" s="17">
        <f t="shared" si="9"/>
        <v>41529600</v>
      </c>
    </row>
    <row r="51" spans="1:8" ht="15" customHeight="1" x14ac:dyDescent="0.25">
      <c r="A51" s="13"/>
      <c r="B51" s="23" t="s">
        <v>67</v>
      </c>
      <c r="C51" s="24" t="s">
        <v>30</v>
      </c>
      <c r="D51" s="25">
        <v>80000</v>
      </c>
      <c r="E51" s="25">
        <v>5</v>
      </c>
      <c r="F51" s="25">
        <f t="shared" si="8"/>
        <v>400000</v>
      </c>
      <c r="G51" s="33">
        <v>5</v>
      </c>
      <c r="H51" s="17">
        <f t="shared" si="9"/>
        <v>400000</v>
      </c>
    </row>
    <row r="52" spans="1:8" ht="14.25" customHeight="1" x14ac:dyDescent="0.25">
      <c r="A52" s="13"/>
      <c r="B52" s="23" t="s">
        <v>68</v>
      </c>
      <c r="C52" s="24" t="s">
        <v>30</v>
      </c>
      <c r="D52" s="25">
        <v>28000</v>
      </c>
      <c r="E52" s="25">
        <v>15</v>
      </c>
      <c r="F52" s="25">
        <f t="shared" si="8"/>
        <v>420000</v>
      </c>
      <c r="G52" s="33">
        <v>15</v>
      </c>
      <c r="H52" s="17">
        <f t="shared" si="9"/>
        <v>420000</v>
      </c>
    </row>
    <row r="53" spans="1:8" ht="14.25" customHeight="1" x14ac:dyDescent="0.25">
      <c r="A53" s="13"/>
      <c r="B53" s="23" t="s">
        <v>69</v>
      </c>
      <c r="C53" s="24" t="s">
        <v>30</v>
      </c>
      <c r="D53" s="25">
        <v>45000</v>
      </c>
      <c r="E53" s="25">
        <v>15</v>
      </c>
      <c r="F53" s="25">
        <f t="shared" si="8"/>
        <v>675000</v>
      </c>
      <c r="G53" s="17">
        <v>15</v>
      </c>
      <c r="H53" s="17">
        <f t="shared" si="9"/>
        <v>675000</v>
      </c>
    </row>
    <row r="54" spans="1:8" ht="14.25" customHeight="1" x14ac:dyDescent="0.25">
      <c r="A54" s="13" t="s">
        <v>70</v>
      </c>
      <c r="B54" s="28" t="s">
        <v>71</v>
      </c>
      <c r="C54" s="16"/>
      <c r="D54" s="17"/>
      <c r="E54" s="17"/>
      <c r="F54" s="29">
        <f>SUM(F40:F53)</f>
        <v>10410500</v>
      </c>
      <c r="G54" s="29"/>
      <c r="H54" s="29">
        <f>SUM(H40:H53)</f>
        <v>126250100</v>
      </c>
    </row>
    <row r="55" spans="1:8" ht="14.25" customHeight="1" x14ac:dyDescent="0.25">
      <c r="A55" s="13"/>
      <c r="B55" s="15" t="s">
        <v>72</v>
      </c>
      <c r="C55" s="16" t="s">
        <v>73</v>
      </c>
      <c r="D55" s="17">
        <v>350000</v>
      </c>
      <c r="E55" s="17"/>
      <c r="F55" s="17">
        <f t="shared" ref="F55:F61" si="10">D55*E55</f>
        <v>0</v>
      </c>
      <c r="G55" s="41">
        <v>3</v>
      </c>
      <c r="H55" s="18">
        <f t="shared" ref="H55:H61" si="11">D55*G55</f>
        <v>1050000</v>
      </c>
    </row>
    <row r="56" spans="1:8" ht="14.25" customHeight="1" x14ac:dyDescent="0.25">
      <c r="A56" s="13"/>
      <c r="B56" s="15" t="s">
        <v>74</v>
      </c>
      <c r="C56" s="16" t="s">
        <v>73</v>
      </c>
      <c r="D56" s="17">
        <v>455000</v>
      </c>
      <c r="E56" s="17"/>
      <c r="F56" s="17">
        <f t="shared" si="10"/>
        <v>0</v>
      </c>
      <c r="G56" s="37">
        <v>2</v>
      </c>
      <c r="H56" s="18">
        <f t="shared" si="11"/>
        <v>910000</v>
      </c>
    </row>
    <row r="57" spans="1:8" ht="14.25" customHeight="1" x14ac:dyDescent="0.25">
      <c r="A57" s="13"/>
      <c r="B57" s="15" t="s">
        <v>75</v>
      </c>
      <c r="C57" s="16" t="s">
        <v>76</v>
      </c>
      <c r="D57" s="17">
        <v>600000</v>
      </c>
      <c r="E57" s="17">
        <v>2</v>
      </c>
      <c r="F57" s="17">
        <f t="shared" si="10"/>
        <v>1200000</v>
      </c>
      <c r="G57" s="41">
        <v>8</v>
      </c>
      <c r="H57" s="18">
        <f t="shared" si="11"/>
        <v>4800000</v>
      </c>
    </row>
    <row r="58" spans="1:8" ht="14.25" customHeight="1" x14ac:dyDescent="0.25">
      <c r="A58" s="13"/>
      <c r="B58" s="15" t="s">
        <v>77</v>
      </c>
      <c r="C58" s="16" t="s">
        <v>78</v>
      </c>
      <c r="D58" s="17">
        <v>3000</v>
      </c>
      <c r="E58" s="17"/>
      <c r="F58" s="17">
        <f t="shared" si="10"/>
        <v>0</v>
      </c>
      <c r="G58" s="41">
        <v>500</v>
      </c>
      <c r="H58" s="18">
        <f t="shared" si="11"/>
        <v>1500000</v>
      </c>
    </row>
    <row r="59" spans="1:8" ht="14.25" customHeight="1" x14ac:dyDescent="0.25">
      <c r="A59" s="13"/>
      <c r="B59" s="15" t="s">
        <v>79</v>
      </c>
      <c r="C59" s="16" t="s">
        <v>80</v>
      </c>
      <c r="D59" s="17">
        <v>100000</v>
      </c>
      <c r="E59" s="17"/>
      <c r="F59" s="17">
        <f t="shared" si="10"/>
        <v>0</v>
      </c>
      <c r="G59" s="41">
        <v>12</v>
      </c>
      <c r="H59" s="18">
        <f t="shared" si="11"/>
        <v>1200000</v>
      </c>
    </row>
    <row r="60" spans="1:8" ht="14.25" customHeight="1" x14ac:dyDescent="0.25">
      <c r="A60" s="13"/>
      <c r="B60" s="15" t="s">
        <v>81</v>
      </c>
      <c r="C60" s="16" t="s">
        <v>80</v>
      </c>
      <c r="D60" s="17">
        <v>800000</v>
      </c>
      <c r="E60" s="17"/>
      <c r="F60" s="17">
        <f t="shared" si="10"/>
        <v>0</v>
      </c>
      <c r="G60" s="41">
        <v>2</v>
      </c>
      <c r="H60" s="18">
        <f t="shared" si="11"/>
        <v>1600000</v>
      </c>
    </row>
    <row r="61" spans="1:8" ht="14.25" customHeight="1" x14ac:dyDescent="0.25">
      <c r="A61" s="13"/>
      <c r="B61" s="15" t="s">
        <v>82</v>
      </c>
      <c r="C61" s="16" t="s">
        <v>78</v>
      </c>
      <c r="D61" s="17">
        <v>75000</v>
      </c>
      <c r="E61" s="17"/>
      <c r="F61" s="17">
        <f t="shared" si="10"/>
        <v>0</v>
      </c>
      <c r="G61" s="41">
        <v>3</v>
      </c>
      <c r="H61" s="18">
        <f t="shared" si="11"/>
        <v>225000</v>
      </c>
    </row>
    <row r="62" spans="1:8" ht="14.25" customHeight="1" x14ac:dyDescent="0.25">
      <c r="A62" s="13" t="s">
        <v>83</v>
      </c>
      <c r="B62" s="28" t="s">
        <v>84</v>
      </c>
      <c r="C62" s="28"/>
      <c r="D62" s="29"/>
      <c r="E62" s="29"/>
      <c r="F62" s="29">
        <f>SUM(F55:F61)</f>
        <v>1200000</v>
      </c>
      <c r="G62" s="41"/>
      <c r="H62" s="22">
        <f>SUM(H55:H61)</f>
        <v>11285000</v>
      </c>
    </row>
    <row r="63" spans="1:8" x14ac:dyDescent="0.25">
      <c r="A63" s="13" t="s">
        <v>85</v>
      </c>
      <c r="B63" s="40" t="s">
        <v>86</v>
      </c>
      <c r="C63" s="14"/>
      <c r="D63" s="18"/>
      <c r="E63" s="18"/>
      <c r="F63" s="42">
        <f>F54+F62</f>
        <v>11610500</v>
      </c>
      <c r="G63" s="42"/>
      <c r="H63" s="42">
        <f>H54+H62</f>
        <v>137535100</v>
      </c>
    </row>
    <row r="64" spans="1:8" x14ac:dyDescent="0.25">
      <c r="A64" s="13" t="s">
        <v>87</v>
      </c>
      <c r="B64" s="28" t="s">
        <v>88</v>
      </c>
      <c r="C64" s="14"/>
      <c r="D64" s="18"/>
      <c r="E64" s="18"/>
      <c r="F64" s="42">
        <f>F39+F63</f>
        <v>55360500</v>
      </c>
      <c r="G64" s="42"/>
      <c r="H64" s="42">
        <f>H39+H63</f>
        <v>645451550</v>
      </c>
    </row>
    <row r="65" spans="1:10" x14ac:dyDescent="0.25">
      <c r="A65" s="13" t="s">
        <v>89</v>
      </c>
      <c r="B65" s="28" t="s">
        <v>90</v>
      </c>
      <c r="C65" s="14"/>
      <c r="D65" s="18"/>
      <c r="E65" s="18"/>
      <c r="F65" s="42">
        <f>F64*10/100</f>
        <v>5536050</v>
      </c>
      <c r="G65" s="42"/>
      <c r="H65" s="42">
        <f>H64*10/100</f>
        <v>64545155</v>
      </c>
    </row>
    <row r="66" spans="1:10" x14ac:dyDescent="0.25">
      <c r="A66" s="13" t="s">
        <v>91</v>
      </c>
      <c r="B66" s="28" t="s">
        <v>92</v>
      </c>
      <c r="C66" s="14"/>
      <c r="D66" s="18"/>
      <c r="E66" s="18"/>
      <c r="F66" s="42">
        <f>F64+F65</f>
        <v>60896550</v>
      </c>
      <c r="G66" s="42"/>
      <c r="H66" s="42">
        <f>H64+H65</f>
        <v>709996705</v>
      </c>
    </row>
    <row r="67" spans="1:10" ht="24" customHeight="1" x14ac:dyDescent="0.25">
      <c r="A67" s="43"/>
      <c r="B67" s="44"/>
      <c r="C67" s="45"/>
      <c r="D67" s="46"/>
      <c r="E67" s="46"/>
      <c r="F67" s="47"/>
      <c r="G67" s="47"/>
      <c r="H67" s="47"/>
    </row>
    <row r="68" spans="1:10" x14ac:dyDescent="0.25">
      <c r="B68" s="48" t="s">
        <v>93</v>
      </c>
      <c r="C68" s="48"/>
      <c r="D68" s="48"/>
      <c r="E68" s="48"/>
      <c r="F68" s="48"/>
      <c r="G68" s="48"/>
      <c r="H68" s="48"/>
    </row>
    <row r="69" spans="1:10" ht="17.100000000000001" customHeight="1" x14ac:dyDescent="0.25">
      <c r="B69" s="48" t="s">
        <v>94</v>
      </c>
      <c r="C69" s="48"/>
      <c r="D69" s="48"/>
      <c r="E69" s="48"/>
      <c r="F69" s="48"/>
      <c r="G69" s="48"/>
      <c r="H69" s="48"/>
      <c r="J69" s="49"/>
    </row>
    <row r="70" spans="1:10" ht="17.100000000000001" customHeight="1" x14ac:dyDescent="0.25">
      <c r="B70" s="48" t="s">
        <v>95</v>
      </c>
      <c r="C70" s="48"/>
      <c r="D70" s="48"/>
      <c r="E70" s="48"/>
      <c r="F70" s="48"/>
      <c r="G70" s="48"/>
      <c r="H70" s="48"/>
    </row>
    <row r="71" spans="1:10" ht="15.95" customHeight="1" x14ac:dyDescent="0.25">
      <c r="B71" s="48" t="s">
        <v>96</v>
      </c>
      <c r="C71" s="48"/>
      <c r="D71" s="48"/>
      <c r="E71" s="48"/>
      <c r="F71" s="48"/>
      <c r="G71" s="48"/>
      <c r="H71" s="48"/>
    </row>
    <row r="72" spans="1:10" ht="15.95" customHeight="1" x14ac:dyDescent="0.25">
      <c r="B72" s="50"/>
      <c r="C72" s="50"/>
      <c r="D72" s="50"/>
      <c r="E72" s="50"/>
      <c r="F72" s="50"/>
      <c r="G72" s="50"/>
      <c r="H72" s="51"/>
    </row>
    <row r="73" spans="1:10" ht="9" customHeight="1" x14ac:dyDescent="0.25">
      <c r="B73" s="6"/>
      <c r="C73" s="6"/>
      <c r="D73" s="6"/>
      <c r="E73" s="6"/>
      <c r="F73" s="6"/>
      <c r="G73" s="6"/>
      <c r="H73" s="6"/>
    </row>
    <row r="74" spans="1:10" ht="15" customHeight="1" x14ac:dyDescent="0.25">
      <c r="B74" s="6" t="s">
        <v>97</v>
      </c>
      <c r="C74" s="6"/>
      <c r="D74" s="6"/>
      <c r="E74" s="6"/>
      <c r="F74" s="6"/>
      <c r="G74" s="6"/>
      <c r="H74" s="52"/>
    </row>
    <row r="75" spans="1:10" ht="15" customHeight="1" x14ac:dyDescent="0.25">
      <c r="B75" s="53" t="s">
        <v>98</v>
      </c>
      <c r="C75" s="53"/>
      <c r="D75" s="53"/>
      <c r="E75" s="53"/>
      <c r="F75" s="53"/>
      <c r="G75" s="53"/>
      <c r="H75" s="53"/>
    </row>
    <row r="76" spans="1:10" ht="18" customHeight="1" x14ac:dyDescent="0.25">
      <c r="B76" s="3" t="s">
        <v>99</v>
      </c>
      <c r="C76" s="54"/>
      <c r="D76" s="54"/>
      <c r="E76" s="54"/>
      <c r="F76" s="54"/>
      <c r="G76" s="54"/>
      <c r="H76" s="54"/>
    </row>
    <row r="77" spans="1:10" ht="15" customHeight="1" x14ac:dyDescent="0.25">
      <c r="B77" s="55" t="s">
        <v>100</v>
      </c>
      <c r="C77" s="55"/>
      <c r="D77" s="55"/>
      <c r="E77" s="55"/>
      <c r="F77" s="55"/>
      <c r="G77" s="55"/>
      <c r="H77" s="55"/>
    </row>
    <row r="78" spans="1:10" ht="18.95" customHeight="1" x14ac:dyDescent="0.25">
      <c r="B78" s="53" t="s">
        <v>101</v>
      </c>
      <c r="C78" s="53"/>
      <c r="D78" s="53"/>
      <c r="E78" s="53"/>
      <c r="F78" s="53"/>
      <c r="G78" s="53"/>
      <c r="H78" s="53"/>
    </row>
    <row r="79" spans="1:10" ht="15.75" x14ac:dyDescent="0.25">
      <c r="B79" s="56"/>
      <c r="C79" s="56"/>
      <c r="D79" s="56"/>
      <c r="E79" s="56"/>
      <c r="F79" s="56"/>
      <c r="G79" s="56"/>
      <c r="H79" s="57"/>
    </row>
    <row r="80" spans="1:10" ht="15.75" x14ac:dyDescent="0.25">
      <c r="B80" s="56"/>
      <c r="C80" s="56"/>
      <c r="D80" s="56"/>
      <c r="E80" s="56"/>
      <c r="F80" s="56"/>
      <c r="G80" s="56"/>
      <c r="H80" s="57"/>
    </row>
  </sheetData>
  <mergeCells count="21">
    <mergeCell ref="B78:H78"/>
    <mergeCell ref="B68:H68"/>
    <mergeCell ref="B69:H69"/>
    <mergeCell ref="B70:H70"/>
    <mergeCell ref="B71:H71"/>
    <mergeCell ref="B75:H75"/>
    <mergeCell ref="B77:H77"/>
    <mergeCell ref="E9:H9"/>
    <mergeCell ref="A10:A12"/>
    <mergeCell ref="B10:B12"/>
    <mergeCell ref="C10:C12"/>
    <mergeCell ref="D10:D12"/>
    <mergeCell ref="E10:H10"/>
    <mergeCell ref="E11:F11"/>
    <mergeCell ref="G11:H11"/>
    <mergeCell ref="E1:H1"/>
    <mergeCell ref="E2:H2"/>
    <mergeCell ref="E3:H3"/>
    <mergeCell ref="E4:H4"/>
    <mergeCell ref="A5:H7"/>
    <mergeCell ref="B8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2025-11-24T07:29:26Z</dcterms:created>
  <dcterms:modified xsi:type="dcterms:W3CDTF">2025-11-24T07:30:20Z</dcterms:modified>
</cp:coreProperties>
</file>