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асис ХХК\2026 он\Гүйцэтгэл\"/>
    </mc:Choice>
  </mc:AlternateContent>
  <xr:revisionPtr revIDLastSave="0" documentId="13_ncr:1_{DC01DCDD-014D-40E2-BEEF-465DF417EB53}" xr6:coauthVersionLast="45" xr6:coauthVersionMax="45" xr10:uidLastSave="{00000000-0000-0000-0000-000000000000}"/>
  <bookViews>
    <workbookView xWindow="-28920" yWindow="1035" windowWidth="29040" windowHeight="15720" xr2:uid="{15FBC24C-AE1B-4E86-8162-D224AF3B4E27}"/>
  </bookViews>
  <sheets>
    <sheet name="2026.0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5" l="1"/>
  <c r="I23" i="5"/>
  <c r="I21" i="5"/>
  <c r="G22" i="5"/>
  <c r="G23" i="5"/>
  <c r="G24" i="5"/>
  <c r="E21" i="5"/>
  <c r="G21" i="5" s="1"/>
  <c r="G25" i="5" s="1"/>
  <c r="G26" i="5" s="1"/>
  <c r="H20" i="5"/>
  <c r="I16" i="5"/>
  <c r="H15" i="5"/>
  <c r="I15" i="5" s="1"/>
  <c r="H18" i="5"/>
  <c r="I18" i="5" s="1"/>
  <c r="I19" i="5" s="1"/>
  <c r="H21" i="5"/>
  <c r="H22" i="5"/>
  <c r="H23" i="5"/>
  <c r="H24" i="5"/>
  <c r="I24" i="5" s="1"/>
  <c r="H14" i="5"/>
  <c r="I14" i="5" s="1"/>
  <c r="G15" i="5"/>
  <c r="G18" i="5"/>
  <c r="G19" i="5" s="1"/>
  <c r="G14" i="5"/>
  <c r="I25" i="5" l="1"/>
  <c r="I26" i="5" s="1"/>
  <c r="G17" i="5"/>
  <c r="I17" i="5"/>
  <c r="G20" i="5"/>
  <c r="G27" i="5" s="1"/>
  <c r="G28" i="5" s="1"/>
  <c r="G29" i="5" s="1"/>
  <c r="I20" i="5"/>
  <c r="I27" i="5" l="1"/>
  <c r="I28" i="5" s="1"/>
  <c r="I29" i="5" s="1"/>
</calcChain>
</file>

<file path=xl/sharedStrings.xml><?xml version="1.0" encoding="utf-8"?>
<sst xmlns="http://schemas.openxmlformats.org/spreadsheetml/2006/main" count="65" uniqueCount="60">
  <si>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</si>
  <si>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</si>
  <si>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6 дугаар хавсралт</t>
  </si>
  <si>
    <t>АЖЛЫН ГҮЙЦЭТГЭЛИЙН АКТ</t>
  </si>
  <si>
    <t>БАСИС ХХК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</si>
  <si>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</si>
  <si>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</si>
  <si>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</si>
  <si>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</si>
  <si>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</si>
  <si>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</si>
  <si>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</si>
  <si>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</si>
  <si>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I</t>
  </si>
  <si>
    <t>II</t>
  </si>
  <si>
    <t>III</t>
  </si>
  <si>
    <t>Оффис түрээс</t>
  </si>
  <si>
    <t>сар</t>
  </si>
  <si>
    <t>V</t>
  </si>
  <si>
    <t>VI</t>
  </si>
  <si>
    <t>ГАДНЫ БАЙГУУЛЛАГЫН ДҮН</t>
  </si>
  <si>
    <t>VII</t>
  </si>
  <si>
    <t xml:space="preserve">НИЙТ АЖЛЫН ЦЭВЭР ДҮН </t>
  </si>
  <si>
    <t>VIII</t>
  </si>
  <si>
    <t>НӨАТ-10 %</t>
  </si>
  <si>
    <t>Гүйцэтгэгч:</t>
  </si>
  <si>
    <t>Захирал</t>
  </si>
  <si>
    <t>Д.Отгонбаатар</t>
  </si>
  <si>
    <t>Эдийн засагч</t>
  </si>
  <si>
    <t>С.Ариунсанаа</t>
  </si>
  <si>
    <t>Танилцсан:</t>
  </si>
  <si>
    <t>/Н.Мөнхбилэг/</t>
  </si>
  <si>
    <t>Хянасан:</t>
  </si>
  <si>
    <t>Үндэсний геологийн албаны ГСХ-ийн мэргэжилтэн</t>
  </si>
  <si>
    <t>/Х.Ганхуяг /</t>
  </si>
  <si>
    <t>/П.Энх-Амгалан/</t>
  </si>
  <si>
    <t xml:space="preserve">ӨӨРИЙН ХҮЧНИЙ ДҮН </t>
  </si>
  <si>
    <t>Бусад дүн</t>
  </si>
  <si>
    <t>НИЙТ АЖЛЫН ДҮН</t>
  </si>
  <si>
    <t>IV</t>
  </si>
  <si>
    <t>БЭЛТГЭЛ АЖЛЫН ДҮН</t>
  </si>
  <si>
    <t>Үндэсний геологийн албаны даргын үүргийг түр орлон гүйцэтгэгч</t>
  </si>
  <si>
    <t>2026 оны 05 дугаар сарын 1-нээс 05 дугаар сарын 31-ний өдөр хүртэл</t>
  </si>
  <si>
    <t>УЛСЫН ТӨСВИЙН ХӨРӨНГӨӨР ХЭРЭГЖҮҮЛЖ БАЙГАА "ГЕО ХӨРС-2026" ТӨСЛИЙН</t>
  </si>
  <si>
    <t>Төсвийн дүн: 4,744,582,161.0 /төгрөгөөр/</t>
  </si>
  <si>
    <t>Г.Мөнхзул</t>
  </si>
  <si>
    <t>Төсөл төсөв зохиох</t>
  </si>
  <si>
    <t>х/ө</t>
  </si>
  <si>
    <t>Агаар, сансрын зургийн боловсруулалт</t>
  </si>
  <si>
    <t>Ажлын зураг бэлтгэх, хэвлэх</t>
  </si>
  <si>
    <t>тод</t>
  </si>
  <si>
    <t>Автомашины татвар, хураамж</t>
  </si>
  <si>
    <t>ш</t>
  </si>
  <si>
    <t>ГМТАрхивийн үйлчилгээ</t>
  </si>
  <si>
    <t>удаа</t>
  </si>
  <si>
    <t>Сансрын зураг авах</t>
  </si>
  <si>
    <t>сцен</t>
  </si>
  <si>
    <t>Байрзүйн зураг авах</t>
  </si>
  <si>
    <t>ТЭЭВРИЙН ДҮН</t>
  </si>
  <si>
    <t>Ерөнхий геологич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</si>
</sst>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abic Typesetting"/>
      <family val="4"/>
    </font>
    <font>
      <b/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0" fillId="0" borderId="0" xfId="1" applyFont="1"/>
    <xf numFmtId="43" fontId="0" fillId="0" borderId="0" xfId="0" applyNumberFormat="1"/>
    <xf numFmtId="0" fontId="3" fillId="0" borderId="0" xfId="0" applyFont="1"/>
    <xf numFmtId="43" fontId="0" fillId="0" borderId="0" xfId="1" applyFont="1" applyAlignment="1"/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1" applyFont="1"/>
    <xf numFmtId="43" fontId="6" fillId="0" borderId="0" xfId="1" applyFont="1" applyAlignment="1">
      <alignment horizontal="left"/>
    </xf>
    <xf numFmtId="0" fontId="6" fillId="0" borderId="0" xfId="0" applyFont="1" applyAlignment="1">
      <alignment horizontal="right" wrapText="1"/>
    </xf>
    <xf numFmtId="165" fontId="5" fillId="0" borderId="2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6" fillId="0" borderId="2" xfId="1" applyNumberFormat="1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6" fillId="0" borderId="8" xfId="1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164" fontId="6" fillId="0" borderId="2" xfId="1" applyNumberFormat="1" applyFont="1" applyBorder="1"/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164" fontId="6" fillId="0" borderId="6" xfId="1" applyNumberFormat="1" applyFont="1" applyBorder="1"/>
    <xf numFmtId="164" fontId="5" fillId="0" borderId="7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5" fontId="6" fillId="0" borderId="1" xfId="1" applyNumberFormat="1" applyFont="1" applyBorder="1"/>
    <xf numFmtId="165" fontId="6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1D9C0-509D-4449-BB49-C8F67912D06B}">
  <dimension ref="A1:K44"/>
  <sheetViews>
    <sheetView tabSelected="1" topLeftCell="A13" workbookViewId="0">
      <selection activeCell="J41" sqref="J41"/>
    </sheetView>
  </sheetViews>
  <sheetFormatPr defaultColWidth="10" defaultRowHeight="14.4" x14ac:dyDescent="0.3"/>
  <cols>
    <col min="1" max="1" width="7.88671875" customWidth="1"/>
    <col min="2" max="2" width="4.5546875" style="1" customWidth="1"/>
    <col min="3" max="3" width="47.21875" customWidth="1"/>
    <col min="4" max="4" width="11.109375" customWidth="1"/>
    <col min="5" max="5" width="13.21875" customWidth="1"/>
    <col min="6" max="6" width="12.109375" customWidth="1"/>
    <col min="7" max="7" width="15.77734375" customWidth="1"/>
    <col min="8" max="8" width="13.44140625" customWidth="1"/>
    <col min="9" max="9" width="17.21875" customWidth="1"/>
    <col min="10" max="10" width="15.5546875" customWidth="1"/>
    <col min="11" max="11" width="15.21875" bestFit="1" customWidth="1"/>
  </cols>
  <sheetData>
    <row r="1" spans="1:9" x14ac:dyDescent="0.3">
      <c r="B1" s="33" t="s">
        <v>0</v>
      </c>
      <c r="C1" s="33"/>
      <c r="D1" s="33"/>
      <c r="E1" s="33"/>
      <c r="F1" s="33"/>
      <c r="G1" s="33"/>
      <c r="H1" s="33"/>
      <c r="I1" s="33"/>
    </row>
    <row r="2" spans="1:9" x14ac:dyDescent="0.3"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3">
      <c r="B3" s="33" t="s">
        <v>2</v>
      </c>
      <c r="C3" s="33"/>
      <c r="D3" s="33"/>
      <c r="E3" s="33"/>
      <c r="F3" s="33"/>
      <c r="G3" s="33"/>
      <c r="H3" s="33"/>
      <c r="I3" s="33"/>
    </row>
    <row r="5" spans="1:9" x14ac:dyDescent="0.3">
      <c r="C5" s="34" t="s">
        <v>43</v>
      </c>
      <c r="D5" s="34"/>
      <c r="E5" s="34"/>
      <c r="F5" s="34"/>
      <c r="G5" s="34"/>
      <c r="H5" s="34"/>
      <c r="I5" s="34"/>
    </row>
    <row r="6" spans="1:9" x14ac:dyDescent="0.3">
      <c r="C6" s="34" t="s">
        <v>3</v>
      </c>
      <c r="D6" s="34"/>
      <c r="E6" s="34"/>
      <c r="F6" s="34"/>
      <c r="G6" s="34"/>
      <c r="H6" s="34"/>
      <c r="I6" s="34"/>
    </row>
    <row r="7" spans="1:9" x14ac:dyDescent="0.3">
      <c r="D7" s="28"/>
      <c r="E7" s="28"/>
      <c r="H7" s="28" t="s">
        <v>4</v>
      </c>
    </row>
    <row r="8" spans="1:9" x14ac:dyDescent="0.3">
      <c r="B8" s="32" t="s">
        <v>42</v>
      </c>
      <c r="C8" s="32"/>
      <c r="D8" s="32"/>
      <c r="E8" s="32"/>
      <c r="F8" s="32"/>
      <c r="G8" s="32"/>
      <c r="H8" s="32"/>
      <c r="I8" s="32"/>
    </row>
    <row r="9" spans="1:9" ht="16.2" x14ac:dyDescent="0.45">
      <c r="B9" s="21"/>
      <c r="C9" s="21"/>
      <c r="D9" s="21"/>
      <c r="E9" s="21"/>
      <c r="F9" s="21"/>
      <c r="G9" s="21"/>
      <c r="H9" s="21"/>
      <c r="I9" s="21"/>
    </row>
    <row r="10" spans="1:9" x14ac:dyDescent="0.3">
      <c r="B10" s="32" t="s">
        <v>44</v>
      </c>
      <c r="C10" s="32"/>
      <c r="D10" s="32"/>
      <c r="E10" s="32"/>
      <c r="F10" s="32"/>
      <c r="G10" s="32"/>
      <c r="H10" s="32"/>
      <c r="I10" s="32"/>
    </row>
    <row r="11" spans="1:9" ht="24" customHeight="1" x14ac:dyDescent="0.3">
      <c r="B11" s="36" t="s">
        <v>5</v>
      </c>
      <c r="C11" s="36" t="s">
        <v>6</v>
      </c>
      <c r="D11" s="37" t="s">
        <v>7</v>
      </c>
      <c r="E11" s="37" t="s">
        <v>8</v>
      </c>
      <c r="F11" s="37" t="s">
        <v>9</v>
      </c>
      <c r="G11" s="37"/>
      <c r="H11" s="37" t="s">
        <v>10</v>
      </c>
      <c r="I11" s="37"/>
    </row>
    <row r="12" spans="1:9" x14ac:dyDescent="0.3">
      <c r="B12" s="36"/>
      <c r="C12" s="36"/>
      <c r="D12" s="37"/>
      <c r="E12" s="37"/>
      <c r="F12" s="31" t="s">
        <v>11</v>
      </c>
      <c r="G12" s="31" t="s">
        <v>12</v>
      </c>
      <c r="H12" s="31" t="s">
        <v>11</v>
      </c>
      <c r="I12" s="31" t="s">
        <v>12</v>
      </c>
    </row>
    <row r="13" spans="1:9" x14ac:dyDescent="0.3">
      <c r="B13" s="2">
        <v>0</v>
      </c>
      <c r="C13" s="2">
        <v>1</v>
      </c>
      <c r="D13" s="3">
        <v>2</v>
      </c>
      <c r="E13" s="4">
        <v>3</v>
      </c>
      <c r="F13" s="2">
        <v>4</v>
      </c>
      <c r="G13" s="5">
        <v>5</v>
      </c>
      <c r="H13" s="2">
        <v>6</v>
      </c>
      <c r="I13" s="2">
        <v>7</v>
      </c>
    </row>
    <row r="14" spans="1:9" x14ac:dyDescent="0.3">
      <c r="A14" s="39"/>
      <c r="B14" s="8"/>
      <c r="C14" s="46" t="s">
        <v>46</v>
      </c>
      <c r="D14" s="23" t="s">
        <v>47</v>
      </c>
      <c r="E14" s="47">
        <v>138000</v>
      </c>
      <c r="F14" s="2">
        <v>40</v>
      </c>
      <c r="G14" s="48">
        <f>+F14*E14</f>
        <v>5520000</v>
      </c>
      <c r="H14" s="30">
        <f>+F14</f>
        <v>40</v>
      </c>
      <c r="I14" s="49">
        <f>+H14*E14</f>
        <v>5520000</v>
      </c>
    </row>
    <row r="15" spans="1:9" x14ac:dyDescent="0.3">
      <c r="A15" s="39"/>
      <c r="B15" s="8"/>
      <c r="C15" s="50" t="s">
        <v>48</v>
      </c>
      <c r="D15" s="23" t="s">
        <v>47</v>
      </c>
      <c r="E15" s="47">
        <v>142000</v>
      </c>
      <c r="F15" s="2">
        <v>30</v>
      </c>
      <c r="G15" s="48">
        <f t="shared" ref="G15:G18" si="0">+F15*E15</f>
        <v>4260000</v>
      </c>
      <c r="H15" s="30">
        <f t="shared" ref="H15:H28" si="1">+F15</f>
        <v>30</v>
      </c>
      <c r="I15" s="49">
        <f t="shared" ref="I15:I18" si="2">+H15*E15</f>
        <v>4260000</v>
      </c>
    </row>
    <row r="16" spans="1:9" x14ac:dyDescent="0.3">
      <c r="A16" s="39"/>
      <c r="B16" s="8"/>
      <c r="C16" s="46" t="s">
        <v>49</v>
      </c>
      <c r="D16" s="23" t="s">
        <v>50</v>
      </c>
      <c r="E16" s="26"/>
      <c r="F16" s="2"/>
      <c r="G16" s="48">
        <v>5000000</v>
      </c>
      <c r="H16" s="30"/>
      <c r="I16" s="49">
        <f>+G16</f>
        <v>5000000</v>
      </c>
    </row>
    <row r="17" spans="1:11" x14ac:dyDescent="0.3">
      <c r="A17" s="39"/>
      <c r="B17" s="31" t="s">
        <v>13</v>
      </c>
      <c r="C17" s="51" t="s">
        <v>40</v>
      </c>
      <c r="D17" s="23"/>
      <c r="E17" s="26"/>
      <c r="F17" s="2"/>
      <c r="G17" s="25">
        <f>SUM(G14:G16)</f>
        <v>14780000</v>
      </c>
      <c r="H17" s="25"/>
      <c r="I17" s="25">
        <f t="shared" ref="I17" si="3">SUM(I14:I16)</f>
        <v>14780000</v>
      </c>
    </row>
    <row r="18" spans="1:11" x14ac:dyDescent="0.3">
      <c r="A18" s="39"/>
      <c r="B18" s="8"/>
      <c r="C18" s="22" t="s">
        <v>51</v>
      </c>
      <c r="D18" s="20" t="s">
        <v>52</v>
      </c>
      <c r="E18" s="47">
        <v>200000</v>
      </c>
      <c r="F18" s="2">
        <v>4</v>
      </c>
      <c r="G18" s="48">
        <f t="shared" si="0"/>
        <v>800000</v>
      </c>
      <c r="H18" s="30">
        <f t="shared" si="1"/>
        <v>4</v>
      </c>
      <c r="I18" s="49">
        <f t="shared" si="2"/>
        <v>800000</v>
      </c>
    </row>
    <row r="19" spans="1:11" x14ac:dyDescent="0.3">
      <c r="A19" s="39"/>
      <c r="B19" s="38" t="s">
        <v>14</v>
      </c>
      <c r="C19" s="24" t="s">
        <v>58</v>
      </c>
      <c r="D19" s="23"/>
      <c r="E19" s="26"/>
      <c r="F19" s="2"/>
      <c r="G19" s="25">
        <f>SUM(G18)</f>
        <v>800000</v>
      </c>
      <c r="H19" s="25"/>
      <c r="I19" s="25">
        <f t="shared" ref="I19" si="4">SUM(I18)</f>
        <v>800000</v>
      </c>
    </row>
    <row r="20" spans="1:11" ht="15" thickBot="1" x14ac:dyDescent="0.35">
      <c r="A20" s="39"/>
      <c r="B20" s="44" t="s">
        <v>15</v>
      </c>
      <c r="C20" s="41" t="s">
        <v>36</v>
      </c>
      <c r="D20" s="52"/>
      <c r="E20" s="42"/>
      <c r="F20" s="43"/>
      <c r="G20" s="53">
        <f>+G19+G17</f>
        <v>15580000</v>
      </c>
      <c r="H20" s="53">
        <f t="shared" ref="H20:I20" si="5">+H19+H17</f>
        <v>0</v>
      </c>
      <c r="I20" s="53">
        <f t="shared" si="5"/>
        <v>15580000</v>
      </c>
    </row>
    <row r="21" spans="1:11" x14ac:dyDescent="0.3">
      <c r="A21" s="39"/>
      <c r="B21" s="45"/>
      <c r="C21" s="54" t="s">
        <v>16</v>
      </c>
      <c r="D21" s="55" t="s">
        <v>17</v>
      </c>
      <c r="E21" s="56">
        <f>60*30000</f>
        <v>1800000</v>
      </c>
      <c r="F21" s="40">
        <v>1</v>
      </c>
      <c r="G21" s="57">
        <f>+F21*E21</f>
        <v>1800000</v>
      </c>
      <c r="H21" s="58">
        <f>+F21</f>
        <v>1</v>
      </c>
      <c r="I21" s="59">
        <f>+H21*E21</f>
        <v>1800000</v>
      </c>
    </row>
    <row r="22" spans="1:11" x14ac:dyDescent="0.3">
      <c r="A22" s="39"/>
      <c r="B22" s="8"/>
      <c r="C22" s="46" t="s">
        <v>53</v>
      </c>
      <c r="D22" s="23" t="s">
        <v>54</v>
      </c>
      <c r="E22" s="47">
        <v>180000</v>
      </c>
      <c r="F22" s="2">
        <v>20</v>
      </c>
      <c r="G22" s="48">
        <f t="shared" ref="G22:G24" si="6">+F22*E22</f>
        <v>3600000</v>
      </c>
      <c r="H22" s="30">
        <f>+F22</f>
        <v>20</v>
      </c>
      <c r="I22" s="49">
        <f t="shared" ref="I22:I24" si="7">+H22*E22</f>
        <v>3600000</v>
      </c>
    </row>
    <row r="23" spans="1:11" x14ac:dyDescent="0.3">
      <c r="A23" s="39"/>
      <c r="B23" s="8"/>
      <c r="C23" s="50" t="s">
        <v>55</v>
      </c>
      <c r="D23" s="23" t="s">
        <v>56</v>
      </c>
      <c r="E23" s="47">
        <v>250000</v>
      </c>
      <c r="F23" s="20">
        <v>40</v>
      </c>
      <c r="G23" s="48">
        <f t="shared" si="6"/>
        <v>10000000</v>
      </c>
      <c r="H23" s="30">
        <f>+F23</f>
        <v>40</v>
      </c>
      <c r="I23" s="49">
        <f t="shared" si="7"/>
        <v>10000000</v>
      </c>
    </row>
    <row r="24" spans="1:11" x14ac:dyDescent="0.3">
      <c r="A24" s="39"/>
      <c r="B24" s="8"/>
      <c r="C24" s="50" t="s">
        <v>57</v>
      </c>
      <c r="D24" s="23" t="s">
        <v>52</v>
      </c>
      <c r="E24" s="47">
        <v>60000</v>
      </c>
      <c r="F24" s="20">
        <v>33</v>
      </c>
      <c r="G24" s="48">
        <f t="shared" si="6"/>
        <v>1980000</v>
      </c>
      <c r="H24" s="30">
        <f>+F24</f>
        <v>33</v>
      </c>
      <c r="I24" s="49">
        <f t="shared" si="7"/>
        <v>1980000</v>
      </c>
    </row>
    <row r="25" spans="1:11" x14ac:dyDescent="0.3">
      <c r="A25" s="39"/>
      <c r="B25" s="8" t="s">
        <v>39</v>
      </c>
      <c r="C25" s="9" t="s">
        <v>37</v>
      </c>
      <c r="D25" s="20"/>
      <c r="E25" s="60"/>
      <c r="F25" s="20"/>
      <c r="G25" s="25">
        <f>SUM(G21:G24)</f>
        <v>17380000</v>
      </c>
      <c r="H25" s="25"/>
      <c r="I25" s="25">
        <f t="shared" ref="I25" si="8">SUM(I21:I24)</f>
        <v>17380000</v>
      </c>
    </row>
    <row r="26" spans="1:11" x14ac:dyDescent="0.3">
      <c r="A26" s="39"/>
      <c r="B26" s="8" t="s">
        <v>18</v>
      </c>
      <c r="C26" s="9" t="s">
        <v>20</v>
      </c>
      <c r="D26" s="20"/>
      <c r="E26" s="60"/>
      <c r="F26" s="20"/>
      <c r="G26" s="25">
        <f>+G25</f>
        <v>17380000</v>
      </c>
      <c r="H26" s="25"/>
      <c r="I26" s="25">
        <f t="shared" ref="H26:I26" si="9">+I25</f>
        <v>17380000</v>
      </c>
    </row>
    <row r="27" spans="1:11" x14ac:dyDescent="0.3">
      <c r="A27" s="39"/>
      <c r="B27" s="8" t="s">
        <v>19</v>
      </c>
      <c r="C27" s="9" t="s">
        <v>22</v>
      </c>
      <c r="D27" s="20"/>
      <c r="E27" s="61"/>
      <c r="F27" s="20"/>
      <c r="G27" s="25">
        <f>+G26+G20</f>
        <v>32960000</v>
      </c>
      <c r="H27" s="25"/>
      <c r="I27" s="25">
        <f t="shared" ref="H27:I27" si="10">+I26+I20</f>
        <v>32960000</v>
      </c>
    </row>
    <row r="28" spans="1:11" x14ac:dyDescent="0.3">
      <c r="A28" s="39"/>
      <c r="B28" s="8" t="s">
        <v>21</v>
      </c>
      <c r="C28" s="9" t="s">
        <v>24</v>
      </c>
      <c r="D28" s="2"/>
      <c r="E28" s="7"/>
      <c r="F28" s="20"/>
      <c r="G28" s="48">
        <f>+G27*0.1</f>
        <v>3296000</v>
      </c>
      <c r="H28" s="30"/>
      <c r="I28" s="49">
        <f>+I27*0.1</f>
        <v>3296000</v>
      </c>
      <c r="K28" s="10"/>
    </row>
    <row r="29" spans="1:11" x14ac:dyDescent="0.3">
      <c r="A29" s="39"/>
      <c r="B29" s="8" t="s">
        <v>23</v>
      </c>
      <c r="C29" s="9" t="s">
        <v>38</v>
      </c>
      <c r="D29" s="2"/>
      <c r="E29" s="19"/>
      <c r="F29" s="20"/>
      <c r="G29" s="25">
        <f>+G28+G27</f>
        <v>36256000</v>
      </c>
      <c r="H29" s="25"/>
      <c r="I29" s="25">
        <f t="shared" ref="H29:I29" si="11">+I28+I27</f>
        <v>36256000</v>
      </c>
      <c r="K29" s="10"/>
    </row>
    <row r="30" spans="1:11" x14ac:dyDescent="0.3">
      <c r="C30" s="12"/>
      <c r="F30" s="6"/>
    </row>
    <row r="31" spans="1:11" x14ac:dyDescent="0.3">
      <c r="C31" s="12" t="s">
        <v>25</v>
      </c>
      <c r="D31" s="15"/>
      <c r="E31" s="15"/>
      <c r="F31" s="16"/>
      <c r="G31" s="35"/>
      <c r="H31" s="35"/>
    </row>
    <row r="32" spans="1:11" x14ac:dyDescent="0.3">
      <c r="C32" s="27" t="s">
        <v>26</v>
      </c>
      <c r="D32" s="15"/>
      <c r="E32" s="15"/>
      <c r="F32" s="17" t="s">
        <v>27</v>
      </c>
      <c r="G32" s="13"/>
      <c r="H32" s="14"/>
    </row>
    <row r="33" spans="3:11" x14ac:dyDescent="0.3">
      <c r="C33" s="27"/>
      <c r="D33" s="15"/>
      <c r="E33" s="15"/>
      <c r="F33" s="15"/>
      <c r="G33" s="29"/>
      <c r="H33" s="14"/>
      <c r="K33" s="11"/>
    </row>
    <row r="34" spans="3:11" x14ac:dyDescent="0.3">
      <c r="C34" s="27" t="s">
        <v>59</v>
      </c>
      <c r="D34" s="15"/>
      <c r="E34" s="15"/>
      <c r="F34" s="16" t="s">
        <v>45</v>
      </c>
      <c r="G34" s="13"/>
      <c r="H34" s="14"/>
    </row>
    <row r="35" spans="3:11" x14ac:dyDescent="0.3">
      <c r="C35" s="27"/>
      <c r="D35" s="15"/>
      <c r="E35" s="15"/>
      <c r="F35" s="17"/>
      <c r="G35" s="29"/>
      <c r="H35" s="14"/>
    </row>
    <row r="36" spans="3:11" x14ac:dyDescent="0.3">
      <c r="C36" s="18" t="s">
        <v>28</v>
      </c>
      <c r="D36" s="15"/>
      <c r="E36" s="15"/>
      <c r="F36" s="17" t="s">
        <v>29</v>
      </c>
      <c r="G36" s="29"/>
      <c r="H36" s="14"/>
    </row>
    <row r="37" spans="3:11" x14ac:dyDescent="0.3">
      <c r="C37" s="12" t="s">
        <v>30</v>
      </c>
      <c r="D37" s="15"/>
      <c r="E37" s="15"/>
      <c r="F37" s="16"/>
      <c r="G37" s="29"/>
      <c r="H37" s="14"/>
    </row>
    <row r="38" spans="3:11" x14ac:dyDescent="0.3">
      <c r="C38" s="15" t="s">
        <v>41</v>
      </c>
      <c r="D38" s="15"/>
      <c r="E38" s="15"/>
      <c r="F38" s="17" t="s">
        <v>31</v>
      </c>
      <c r="G38" s="10"/>
      <c r="H38" s="14"/>
    </row>
    <row r="39" spans="3:11" x14ac:dyDescent="0.3">
      <c r="C39" s="15"/>
      <c r="D39" s="15"/>
      <c r="E39" s="15"/>
      <c r="F39" s="16"/>
      <c r="G39" s="10"/>
      <c r="H39" s="14"/>
    </row>
    <row r="40" spans="3:11" x14ac:dyDescent="0.3">
      <c r="C40" s="12" t="s">
        <v>32</v>
      </c>
      <c r="D40" s="15"/>
      <c r="E40" s="15"/>
      <c r="F40" s="16"/>
      <c r="G40" s="10"/>
      <c r="H40" s="14"/>
    </row>
    <row r="41" spans="3:11" x14ac:dyDescent="0.3">
      <c r="C41" s="15" t="s">
        <v>33</v>
      </c>
      <c r="D41" s="15"/>
      <c r="E41" s="15"/>
      <c r="F41" s="17" t="s">
        <v>34</v>
      </c>
      <c r="G41" s="10"/>
      <c r="H41" s="14"/>
    </row>
    <row r="42" spans="3:11" x14ac:dyDescent="0.3">
      <c r="C42" s="15"/>
      <c r="D42" s="15"/>
      <c r="E42" s="15"/>
      <c r="F42" s="17"/>
      <c r="G42" s="10"/>
      <c r="H42" s="14"/>
    </row>
    <row r="43" spans="3:11" x14ac:dyDescent="0.3">
      <c r="C43" s="15" t="s">
        <v>33</v>
      </c>
      <c r="D43" s="15"/>
      <c r="E43" s="15"/>
      <c r="F43" s="16" t="s">
        <v>35</v>
      </c>
      <c r="G43" s="10"/>
      <c r="H43" s="14"/>
    </row>
    <row r="44" spans="3:11" x14ac:dyDescent="0.3">
      <c r="F44" s="10"/>
      <c r="G44" s="10"/>
      <c r="H44" s="14"/>
    </row>
  </sheetData>
  <mergeCells count="14">
    <mergeCell ref="B8:I8"/>
    <mergeCell ref="B1:I1"/>
    <mergeCell ref="B2:I2"/>
    <mergeCell ref="B3:I3"/>
    <mergeCell ref="C5:I5"/>
    <mergeCell ref="C6:I6"/>
    <mergeCell ref="G31:H31"/>
    <mergeCell ref="B10:I10"/>
    <mergeCell ref="B11:B12"/>
    <mergeCell ref="C11:C12"/>
    <mergeCell ref="D11:D12"/>
    <mergeCell ref="E11:E12"/>
    <mergeCell ref="F11:G11"/>
    <mergeCell ref="H11:I11"/>
  </mergeCells>
  <pageMargins left="0.51181102362204722" right="0.31496062992125984" top="0.35433070866141736" bottom="0.35433070866141736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2026-05-21T06:19:20Z</cp:lastPrinted>
  <dcterms:created xsi:type="dcterms:W3CDTF">2026-01-20T04:20:50Z</dcterms:created>
  <dcterms:modified xsi:type="dcterms:W3CDTF">2026-05-21T06:19:47Z</dcterms:modified>
</cp:coreProperties>
</file>