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0.ГҮЙЦЭТГЭЛ ТОДОТГОЛУУД ДҮГНЭЛТ АКТ\GUITSETGEL\2026 guitsetgel\2026-05 sar\"/>
    </mc:Choice>
  </mc:AlternateContent>
  <xr:revisionPtr revIDLastSave="0" documentId="13_ncr:1_{68964A2F-BE96-465D-87ED-99FE58BFED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0" l="1"/>
  <c r="F82" i="10"/>
  <c r="H81" i="10"/>
  <c r="F81" i="10"/>
  <c r="H80" i="10"/>
  <c r="F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1" i="10"/>
  <c r="F51" i="10"/>
  <c r="H50" i="10"/>
  <c r="F50" i="10"/>
  <c r="H49" i="10"/>
  <c r="F49" i="10"/>
  <c r="H47" i="10"/>
  <c r="F47" i="10"/>
  <c r="H46" i="10"/>
  <c r="H48" i="10" s="1"/>
  <c r="F46" i="10"/>
  <c r="H42" i="10"/>
  <c r="F42" i="10"/>
  <c r="H41" i="10"/>
  <c r="F41" i="10"/>
  <c r="H40" i="10"/>
  <c r="F40" i="10"/>
  <c r="H39" i="10"/>
  <c r="F39" i="10"/>
  <c r="H38" i="10"/>
  <c r="F38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H26" i="10"/>
  <c r="F26" i="10"/>
  <c r="H25" i="10"/>
  <c r="F25" i="10"/>
  <c r="H24" i="10"/>
  <c r="F24" i="10"/>
  <c r="H23" i="10"/>
  <c r="F23" i="10"/>
  <c r="H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4" i="10"/>
  <c r="F14" i="10"/>
  <c r="H13" i="10"/>
  <c r="F13" i="10"/>
  <c r="H12" i="10"/>
  <c r="F12" i="10"/>
  <c r="F48" i="10" l="1"/>
  <c r="F83" i="10"/>
  <c r="F60" i="10"/>
  <c r="F43" i="10"/>
  <c r="F15" i="10"/>
  <c r="H52" i="10"/>
  <c r="F52" i="10"/>
  <c r="H43" i="10"/>
  <c r="H60" i="10"/>
  <c r="H15" i="10"/>
  <c r="H83" i="10"/>
  <c r="H53" i="10" l="1"/>
  <c r="F84" i="10"/>
  <c r="F53" i="10"/>
  <c r="H84" i="10"/>
  <c r="H87" i="10" s="1"/>
  <c r="H85" i="10"/>
  <c r="F85" i="10" l="1"/>
  <c r="F87" i="10"/>
  <c r="I48" i="10"/>
  <c r="H88" i="10"/>
  <c r="F88" i="10" l="1"/>
  <c r="I88" i="10"/>
</calcChain>
</file>

<file path=xl/sharedStrings.xml><?xml version="1.0" encoding="utf-8"?>
<sst xmlns="http://schemas.openxmlformats.org/spreadsheetml/2006/main" count="177" uniqueCount="110">
  <si>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</si>
  <si>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</si>
  <si>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</si>
  <si>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</si>
  <si>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</si>
  <si>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</si>
  <si>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</si>
  <si>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</si>
  <si>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</si>
  <si>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</si>
  <si>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</si>
  <si>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</si>
  <si>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</si>
  <si>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</si>
  <si>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</si>
  <si>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</si>
  <si>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</si>
  <si>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</si>
  <si>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</si>
  <si>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</si>
  <si>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</si>
  <si>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</si>
  <si>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</si>
  <si>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</si>
  <si>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</si>
  <si>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</si>
  <si>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</si>
  <si>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</si>
  <si>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</si>
  <si>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</si>
  <si>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</si>
  <si>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</si>
  <si>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</si>
  <si>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</si>
  <si>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</si>
  <si>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</si>
  <si>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</si>
  <si>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</si>
  <si>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</si>
  <si>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</si>
  <si>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</si>
  <si>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</si>
  <si>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</si>
  <si>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</si>
  <si>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</si>
  <si>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</si>
  <si>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</si>
  <si>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</si>
  <si>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</si>
  <si>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</si>
  <si>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</si>
  <si>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</si>
  <si>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</si>
  <si>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</si>
  <si>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</si>
  <si>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</si>
  <si>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</si>
  <si>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</si>
  <si>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</si>
  <si>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</si>
  <si>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</si>
  <si>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</si>
  <si>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</si>
  <si>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</si>
  <si>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</si>
  <si>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</si>
  <si>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</si>
  <si>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</si>
  <si>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</si>
  <si>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</si>
  <si>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</si>
  <si>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</si>
  <si>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</si>
  <si>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</si>
  <si>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</si>
  <si>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</si>
  <si>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</si>
  <si>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</si>
  <si>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</si>
  <si>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</si>
  <si>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</si>
  <si>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</si>
  <si>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</si>
  <si>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</si>
  <si>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</si>
  <si>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</si>
  <si>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</si>
  <si>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</si>
  <si>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</si>
  <si>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</si>
  <si>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</si>
  <si>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/Г.Батзориг/</t>
  </si>
  <si>
    <t>Нягтлан бодогч</t>
  </si>
  <si>
    <t xml:space="preserve">             /Ж.Энхцэцэг/</t>
  </si>
  <si>
    <t>Танилцсан:</t>
  </si>
  <si>
    <t>ГСХ-ийн дарга</t>
  </si>
  <si>
    <t>Хянасан:</t>
  </si>
  <si>
    <t>Үндэсний геологийн албаны</t>
  </si>
  <si>
    <t xml:space="preserve"> ГСХ-ийн мэргэжилтэн</t>
  </si>
  <si>
    <t xml:space="preserve"> </t>
  </si>
  <si>
    <t xml:space="preserve">     Төслийн нэр,код Боршоо-50</t>
  </si>
  <si>
    <t>Төсвийн нийт дүн: 1 688 489 660</t>
  </si>
  <si>
    <t>Захирал</t>
  </si>
  <si>
    <t>Төслийн ахлагч</t>
  </si>
  <si>
    <t>2026 оны 05 дугаар сарын 01 ээс  05 дугаар сарын 31 хүртэл</t>
  </si>
  <si>
    <t xml:space="preserve"> 5-р сар</t>
  </si>
  <si>
    <t>/С.Эрдэнэцогт/</t>
  </si>
  <si>
    <t>/ Н.Мөнхбилэг/</t>
  </si>
  <si>
    <t>/Х.Ганхуяг/</t>
  </si>
  <si>
    <t>/П.Энх-Амгалан/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</si>
</sst>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₮_-;\-* #,##0_₮_-;_-* &quot;-&quot;_₮_-;_-@_-"/>
    <numFmt numFmtId="165" formatCode="_-* #,##0_р_._-;\-* #,##0_р_._-;_-* &quot;-&quot;_р_._-;_-@_-"/>
    <numFmt numFmtId="166" formatCode="_-* #,##0.0_р_._-;\-* #,##0.0_р_._-;_-* &quot;-&quot;_р_._-;_-@_-"/>
    <numFmt numFmtId="167" formatCode="0.0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5" fontId="2" fillId="0" borderId="5" xfId="3" applyNumberFormat="1" applyFont="1" applyBorder="1"/>
    <xf numFmtId="166" fontId="2" fillId="0" borderId="5" xfId="3" applyNumberFormat="1" applyFont="1" applyBorder="1"/>
    <xf numFmtId="165" fontId="2" fillId="2" borderId="5" xfId="3" applyNumberFormat="1" applyFont="1" applyFill="1" applyBorder="1"/>
    <xf numFmtId="0" fontId="2" fillId="0" borderId="0" xfId="0" applyFont="1"/>
    <xf numFmtId="167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5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8" fontId="7" fillId="0" borderId="5" xfId="1" applyNumberFormat="1" applyFont="1" applyBorder="1" applyAlignment="1">
      <alignment horizontal="center"/>
    </xf>
    <xf numFmtId="168" fontId="7" fillId="0" borderId="5" xfId="1" applyNumberFormat="1" applyFont="1" applyBorder="1"/>
    <xf numFmtId="165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8" fontId="9" fillId="0" borderId="5" xfId="0" applyNumberFormat="1" applyFont="1" applyBorder="1" applyAlignment="1">
      <alignment horizontal="right" vertical="center"/>
    </xf>
    <xf numFmtId="0" fontId="2" fillId="0" borderId="6" xfId="0" applyFont="1" applyBorder="1"/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5" fontId="2" fillId="0" borderId="4" xfId="3" applyNumberFormat="1" applyFont="1" applyBorder="1"/>
    <xf numFmtId="166" fontId="2" fillId="0" borderId="4" xfId="3" applyNumberFormat="1" applyFont="1" applyBorder="1"/>
    <xf numFmtId="168" fontId="7" fillId="0" borderId="4" xfId="1" applyNumberFormat="1" applyFont="1" applyBorder="1" applyAlignment="1">
      <alignment horizontal="center"/>
    </xf>
    <xf numFmtId="168" fontId="7" fillId="0" borderId="4" xfId="1" applyNumberFormat="1" applyFont="1" applyBorder="1"/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5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2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0" borderId="0" xfId="2" applyFont="1" applyAlignment="1">
      <alignment horizontal="right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3" fontId="4" fillId="0" borderId="0" xfId="1" applyFont="1"/>
    <xf numFmtId="0" fontId="2" fillId="0" borderId="0" xfId="2" applyFont="1" applyAlignment="1">
      <alignment horizontal="left"/>
    </xf>
    <xf numFmtId="43" fontId="4" fillId="0" borderId="0" xfId="0" applyNumberFormat="1" applyFont="1"/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165" fontId="2" fillId="0" borderId="0" xfId="3" applyNumberFormat="1" applyFont="1" applyBorder="1"/>
    <xf numFmtId="166" fontId="2" fillId="0" borderId="0" xfId="3" applyNumberFormat="1" applyFont="1" applyBorder="1"/>
    <xf numFmtId="165" fontId="10" fillId="0" borderId="0" xfId="3" applyNumberFormat="1" applyFont="1" applyBorder="1"/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02"/>
  <sheetViews>
    <sheetView tabSelected="1" topLeftCell="A73" workbookViewId="0">
      <selection activeCell="L75" sqref="L75"/>
    </sheetView>
  </sheetViews>
  <sheetFormatPr defaultColWidth="9.109375" defaultRowHeight="13.8" x14ac:dyDescent="0.25"/>
  <cols>
    <col min="1" max="1" width="4" style="3" customWidth="1"/>
    <col min="2" max="2" width="36.33203125" style="3" customWidth="1"/>
    <col min="3" max="3" width="9.33203125" style="3" customWidth="1"/>
    <col min="4" max="4" width="14.44140625" style="3" customWidth="1"/>
    <col min="5" max="5" width="13.109375" style="3" customWidth="1"/>
    <col min="6" max="6" width="15.6640625" style="3" customWidth="1"/>
    <col min="7" max="7" width="13.33203125" style="3" customWidth="1"/>
    <col min="8" max="8" width="16.33203125" style="3" customWidth="1"/>
    <col min="9" max="9" width="15.44140625" style="3" customWidth="1"/>
    <col min="10" max="10" width="12.88671875" style="3" bestFit="1" customWidth="1"/>
    <col min="11" max="16384" width="9.109375" style="3"/>
  </cols>
  <sheetData>
    <row r="4" spans="1:9" ht="22.5" customHeight="1" x14ac:dyDescent="0.25">
      <c r="A4" s="1"/>
      <c r="B4" s="1"/>
      <c r="C4" s="47" t="s">
        <v>0</v>
      </c>
      <c r="D4" s="47"/>
      <c r="E4" s="47"/>
      <c r="F4" s="47"/>
      <c r="G4" s="47"/>
      <c r="H4" s="47"/>
      <c r="I4" s="2"/>
    </row>
    <row r="5" spans="1:9" ht="15" x14ac:dyDescent="0.25">
      <c r="A5" s="1"/>
      <c r="B5" s="48" t="s">
        <v>1</v>
      </c>
      <c r="C5" s="48"/>
      <c r="D5" s="48"/>
      <c r="E5" s="48"/>
      <c r="F5" s="48"/>
      <c r="G5" s="48"/>
      <c r="H5" s="48"/>
      <c r="I5" s="48"/>
    </row>
    <row r="6" spans="1:9" x14ac:dyDescent="0.25">
      <c r="A6" s="1"/>
      <c r="B6" s="4"/>
      <c r="C6" s="4"/>
      <c r="D6" s="4"/>
      <c r="E6" s="5" t="s">
        <v>2</v>
      </c>
      <c r="F6" s="5"/>
      <c r="G6" s="5"/>
      <c r="H6" s="4"/>
      <c r="I6" s="1"/>
    </row>
    <row r="7" spans="1:9" ht="15" x14ac:dyDescent="0.25">
      <c r="A7" s="48" t="s">
        <v>104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"/>
      <c r="B8" s="5"/>
      <c r="C8" s="5"/>
      <c r="D8" s="5"/>
      <c r="E8" s="1" t="s">
        <v>100</v>
      </c>
      <c r="F8" s="5"/>
      <c r="G8" s="5"/>
      <c r="H8" s="5"/>
      <c r="I8" s="1"/>
    </row>
    <row r="9" spans="1:9" ht="15" x14ac:dyDescent="0.25">
      <c r="A9" s="6"/>
      <c r="B9" s="5"/>
      <c r="C9" s="5" t="s">
        <v>105</v>
      </c>
      <c r="D9" s="7"/>
      <c r="E9" s="49" t="s">
        <v>101</v>
      </c>
      <c r="F9" s="49"/>
      <c r="G9" s="49"/>
      <c r="H9" s="49"/>
      <c r="I9" s="1"/>
    </row>
    <row r="10" spans="1:9" x14ac:dyDescent="0.25">
      <c r="A10" s="50" t="s">
        <v>3</v>
      </c>
      <c r="B10" s="52" t="s">
        <v>4</v>
      </c>
      <c r="C10" s="52" t="s">
        <v>5</v>
      </c>
      <c r="D10" s="54" t="s">
        <v>6</v>
      </c>
      <c r="E10" s="56" t="s">
        <v>7</v>
      </c>
      <c r="F10" s="57"/>
      <c r="G10" s="56" t="s">
        <v>8</v>
      </c>
      <c r="H10" s="57"/>
      <c r="I10" s="1"/>
    </row>
    <row r="11" spans="1:9" x14ac:dyDescent="0.25">
      <c r="A11" s="51"/>
      <c r="B11" s="53"/>
      <c r="C11" s="53"/>
      <c r="D11" s="55"/>
      <c r="E11" s="8" t="s">
        <v>9</v>
      </c>
      <c r="F11" s="8" t="s">
        <v>10</v>
      </c>
      <c r="G11" s="8" t="s">
        <v>9</v>
      </c>
      <c r="H11" s="8" t="s">
        <v>10</v>
      </c>
      <c r="I11" s="1"/>
    </row>
    <row r="12" spans="1:9" x14ac:dyDescent="0.25">
      <c r="A12" s="9">
        <v>1</v>
      </c>
      <c r="B12" s="10" t="s">
        <v>11</v>
      </c>
      <c r="C12" s="9" t="s">
        <v>12</v>
      </c>
      <c r="D12" s="11">
        <v>50000</v>
      </c>
      <c r="E12" s="12"/>
      <c r="F12" s="11">
        <f>D12*E12</f>
        <v>0</v>
      </c>
      <c r="G12" s="12"/>
      <c r="H12" s="13">
        <f>D12*G12</f>
        <v>0</v>
      </c>
      <c r="I12" s="1"/>
    </row>
    <row r="13" spans="1:9" x14ac:dyDescent="0.25">
      <c r="A13" s="9">
        <v>2</v>
      </c>
      <c r="B13" s="10" t="s">
        <v>13</v>
      </c>
      <c r="C13" s="9" t="s">
        <v>14</v>
      </c>
      <c r="D13" s="11">
        <v>50000</v>
      </c>
      <c r="E13" s="12"/>
      <c r="F13" s="11">
        <f>D13*E13</f>
        <v>0</v>
      </c>
      <c r="G13" s="12"/>
      <c r="H13" s="13">
        <f>D13*G13</f>
        <v>0</v>
      </c>
      <c r="I13" s="14"/>
    </row>
    <row r="14" spans="1:9" x14ac:dyDescent="0.25">
      <c r="A14" s="9">
        <v>3</v>
      </c>
      <c r="B14" s="10" t="s">
        <v>15</v>
      </c>
      <c r="C14" s="9" t="s">
        <v>16</v>
      </c>
      <c r="D14" s="11">
        <v>5000</v>
      </c>
      <c r="E14" s="15"/>
      <c r="F14" s="11">
        <f t="shared" ref="F14:F42" si="0">D14*E14</f>
        <v>0</v>
      </c>
      <c r="G14" s="15"/>
      <c r="H14" s="13">
        <f t="shared" ref="H14:H42" si="1">D14*G14</f>
        <v>0</v>
      </c>
      <c r="I14" s="14"/>
    </row>
    <row r="15" spans="1:9" x14ac:dyDescent="0.25">
      <c r="A15" s="9">
        <v>4</v>
      </c>
      <c r="B15" s="16" t="s">
        <v>17</v>
      </c>
      <c r="C15" s="9" t="s">
        <v>12</v>
      </c>
      <c r="D15" s="11"/>
      <c r="E15" s="15"/>
      <c r="F15" s="17">
        <f>SUM(F11:F14)</f>
        <v>0</v>
      </c>
      <c r="G15" s="15"/>
      <c r="H15" s="17">
        <f>SUM(H11:H14)</f>
        <v>0</v>
      </c>
      <c r="I15" s="14"/>
    </row>
    <row r="16" spans="1:9" ht="27.75" customHeight="1" x14ac:dyDescent="0.25">
      <c r="A16" s="9">
        <v>5</v>
      </c>
      <c r="B16" s="18" t="s">
        <v>18</v>
      </c>
      <c r="C16" s="9" t="s">
        <v>16</v>
      </c>
      <c r="D16" s="11">
        <v>50000</v>
      </c>
      <c r="E16" s="12">
        <v>500</v>
      </c>
      <c r="F16" s="11">
        <f t="shared" si="0"/>
        <v>25000000</v>
      </c>
      <c r="G16" s="12">
        <v>500</v>
      </c>
      <c r="H16" s="11">
        <f t="shared" si="1"/>
        <v>25000000</v>
      </c>
      <c r="I16" s="14"/>
    </row>
    <row r="17" spans="1:9" x14ac:dyDescent="0.25">
      <c r="A17" s="9">
        <v>6</v>
      </c>
      <c r="B17" s="10" t="s">
        <v>19</v>
      </c>
      <c r="C17" s="9" t="s">
        <v>20</v>
      </c>
      <c r="D17" s="11">
        <v>50000</v>
      </c>
      <c r="E17" s="12"/>
      <c r="F17" s="11">
        <f t="shared" si="0"/>
        <v>0</v>
      </c>
      <c r="G17" s="12"/>
      <c r="H17" s="11">
        <f t="shared" si="1"/>
        <v>0</v>
      </c>
      <c r="I17" s="14"/>
    </row>
    <row r="18" spans="1:9" x14ac:dyDescent="0.25">
      <c r="A18" s="9">
        <v>7</v>
      </c>
      <c r="B18" s="10" t="s">
        <v>21</v>
      </c>
      <c r="C18" s="9" t="s">
        <v>20</v>
      </c>
      <c r="D18" s="11">
        <v>50000</v>
      </c>
      <c r="E18" s="12"/>
      <c r="F18" s="11">
        <f t="shared" si="0"/>
        <v>0</v>
      </c>
      <c r="G18" s="11"/>
      <c r="H18" s="11">
        <f t="shared" si="1"/>
        <v>0</v>
      </c>
      <c r="I18" s="14"/>
    </row>
    <row r="19" spans="1:9" x14ac:dyDescent="0.25">
      <c r="A19" s="9">
        <v>8</v>
      </c>
      <c r="B19" s="10" t="s">
        <v>22</v>
      </c>
      <c r="C19" s="9" t="s">
        <v>20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x14ac:dyDescent="0.25">
      <c r="A20" s="9">
        <v>9</v>
      </c>
      <c r="B20" s="10" t="s">
        <v>23</v>
      </c>
      <c r="C20" s="9" t="s">
        <v>20</v>
      </c>
      <c r="D20" s="11">
        <v>50000</v>
      </c>
      <c r="E20" s="12"/>
      <c r="F20" s="11">
        <f t="shared" si="0"/>
        <v>0</v>
      </c>
      <c r="G20" s="12"/>
      <c r="H20" s="11">
        <f t="shared" si="1"/>
        <v>0</v>
      </c>
      <c r="I20" s="14"/>
    </row>
    <row r="21" spans="1:9" x14ac:dyDescent="0.25">
      <c r="A21" s="9">
        <v>10</v>
      </c>
      <c r="B21" s="10" t="s">
        <v>24</v>
      </c>
      <c r="C21" s="9" t="s">
        <v>25</v>
      </c>
      <c r="D21" s="11">
        <v>30000</v>
      </c>
      <c r="E21" s="12"/>
      <c r="F21" s="11">
        <f t="shared" si="0"/>
        <v>0</v>
      </c>
      <c r="G21" s="12"/>
      <c r="H21" s="11">
        <f t="shared" si="1"/>
        <v>0</v>
      </c>
      <c r="I21" s="14"/>
    </row>
    <row r="22" spans="1:9" x14ac:dyDescent="0.25">
      <c r="A22" s="9">
        <v>11</v>
      </c>
      <c r="B22" s="10" t="s">
        <v>26</v>
      </c>
      <c r="C22" s="9" t="s">
        <v>25</v>
      </c>
      <c r="D22" s="11">
        <v>10000</v>
      </c>
      <c r="E22" s="12"/>
      <c r="F22" s="11">
        <f t="shared" si="0"/>
        <v>0</v>
      </c>
      <c r="G22" s="12"/>
      <c r="H22" s="11">
        <f t="shared" si="1"/>
        <v>0</v>
      </c>
      <c r="I22" s="14"/>
    </row>
    <row r="23" spans="1:9" x14ac:dyDescent="0.25">
      <c r="A23" s="9">
        <v>12</v>
      </c>
      <c r="B23" s="10" t="s">
        <v>27</v>
      </c>
      <c r="C23" s="9" t="s">
        <v>25</v>
      </c>
      <c r="D23" s="11">
        <v>25000</v>
      </c>
      <c r="E23" s="12"/>
      <c r="F23" s="11">
        <f t="shared" si="0"/>
        <v>0</v>
      </c>
      <c r="G23" s="12"/>
      <c r="H23" s="11">
        <f t="shared" si="1"/>
        <v>0</v>
      </c>
      <c r="I23" s="14"/>
    </row>
    <row r="24" spans="1:9" x14ac:dyDescent="0.25">
      <c r="A24" s="9">
        <v>13</v>
      </c>
      <c r="B24" s="10" t="s">
        <v>28</v>
      </c>
      <c r="C24" s="9" t="s">
        <v>25</v>
      </c>
      <c r="D24" s="11">
        <v>5000</v>
      </c>
      <c r="E24" s="12">
        <v>200</v>
      </c>
      <c r="F24" s="11">
        <f t="shared" si="0"/>
        <v>1000000</v>
      </c>
      <c r="G24" s="12">
        <v>200</v>
      </c>
      <c r="H24" s="11">
        <f t="shared" si="1"/>
        <v>1000000</v>
      </c>
      <c r="I24" s="14"/>
    </row>
    <row r="25" spans="1:9" x14ac:dyDescent="0.25">
      <c r="A25" s="9">
        <v>14</v>
      </c>
      <c r="B25" s="10" t="s">
        <v>29</v>
      </c>
      <c r="C25" s="9" t="s">
        <v>25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x14ac:dyDescent="0.25">
      <c r="A26" s="9">
        <v>15</v>
      </c>
      <c r="B26" s="10" t="s">
        <v>30</v>
      </c>
      <c r="C26" s="9" t="s">
        <v>25</v>
      </c>
      <c r="D26" s="11">
        <v>5000</v>
      </c>
      <c r="E26" s="12"/>
      <c r="F26" s="11">
        <f t="shared" si="0"/>
        <v>0</v>
      </c>
      <c r="G26" s="12"/>
      <c r="H26" s="11">
        <f t="shared" si="1"/>
        <v>0</v>
      </c>
      <c r="I26" s="14"/>
    </row>
    <row r="27" spans="1:9" x14ac:dyDescent="0.25">
      <c r="A27" s="9">
        <v>16</v>
      </c>
      <c r="B27" s="10" t="s">
        <v>31</v>
      </c>
      <c r="C27" s="9" t="s">
        <v>32</v>
      </c>
      <c r="D27" s="11">
        <v>40000</v>
      </c>
      <c r="E27" s="12"/>
      <c r="F27" s="11"/>
      <c r="G27" s="12"/>
      <c r="H27" s="11">
        <f t="shared" si="1"/>
        <v>0</v>
      </c>
      <c r="I27" s="14"/>
    </row>
    <row r="28" spans="1:9" x14ac:dyDescent="0.25">
      <c r="A28" s="9">
        <v>17</v>
      </c>
      <c r="B28" s="10" t="s">
        <v>33</v>
      </c>
      <c r="C28" s="9" t="s">
        <v>34</v>
      </c>
      <c r="D28" s="11">
        <v>100000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x14ac:dyDescent="0.25">
      <c r="A29" s="9">
        <v>18</v>
      </c>
      <c r="B29" s="10" t="s">
        <v>35</v>
      </c>
      <c r="C29" s="9" t="s">
        <v>34</v>
      </c>
      <c r="D29" s="11">
        <v>20000</v>
      </c>
      <c r="E29" s="12"/>
      <c r="F29" s="11">
        <f t="shared" si="0"/>
        <v>0</v>
      </c>
      <c r="G29" s="12"/>
      <c r="H29" s="11">
        <f t="shared" si="1"/>
        <v>0</v>
      </c>
      <c r="I29" s="14"/>
    </row>
    <row r="30" spans="1:9" x14ac:dyDescent="0.25">
      <c r="A30" s="9">
        <v>19</v>
      </c>
      <c r="B30" s="10" t="s">
        <v>36</v>
      </c>
      <c r="C30" s="9" t="s">
        <v>32</v>
      </c>
      <c r="D30" s="11">
        <v>30000</v>
      </c>
      <c r="E30" s="12"/>
      <c r="F30" s="11">
        <f t="shared" si="0"/>
        <v>0</v>
      </c>
      <c r="G30" s="12"/>
      <c r="H30" s="11">
        <f t="shared" si="1"/>
        <v>0</v>
      </c>
      <c r="I30" s="14"/>
    </row>
    <row r="31" spans="1:9" x14ac:dyDescent="0.25">
      <c r="A31" s="9">
        <v>20</v>
      </c>
      <c r="B31" s="10" t="s">
        <v>37</v>
      </c>
      <c r="C31" s="9" t="s">
        <v>38</v>
      </c>
      <c r="D31" s="11">
        <v>20000</v>
      </c>
      <c r="E31" s="12"/>
      <c r="F31" s="11">
        <f t="shared" si="0"/>
        <v>0</v>
      </c>
      <c r="G31" s="12"/>
      <c r="H31" s="11">
        <f t="shared" si="1"/>
        <v>0</v>
      </c>
      <c r="I31" s="14"/>
    </row>
    <row r="32" spans="1:9" x14ac:dyDescent="0.25">
      <c r="A32" s="9">
        <v>21</v>
      </c>
      <c r="B32" s="10" t="s">
        <v>39</v>
      </c>
      <c r="C32" s="9" t="s">
        <v>25</v>
      </c>
      <c r="D32" s="11">
        <v>10000</v>
      </c>
      <c r="E32" s="12"/>
      <c r="F32" s="11">
        <f t="shared" si="0"/>
        <v>0</v>
      </c>
      <c r="G32" s="12"/>
      <c r="H32" s="11">
        <f t="shared" si="1"/>
        <v>0</v>
      </c>
      <c r="I32" s="14"/>
    </row>
    <row r="33" spans="1:9" x14ac:dyDescent="0.25">
      <c r="A33" s="9">
        <v>22</v>
      </c>
      <c r="B33" s="10" t="s">
        <v>40</v>
      </c>
      <c r="C33" s="9" t="s">
        <v>25</v>
      </c>
      <c r="D33" s="11">
        <v>15000</v>
      </c>
      <c r="E33" s="12"/>
      <c r="F33" s="11">
        <f t="shared" si="0"/>
        <v>0</v>
      </c>
      <c r="G33" s="12"/>
      <c r="H33" s="11">
        <f t="shared" si="1"/>
        <v>0</v>
      </c>
      <c r="I33" s="14"/>
    </row>
    <row r="34" spans="1:9" x14ac:dyDescent="0.25">
      <c r="A34" s="9">
        <v>23</v>
      </c>
      <c r="B34" s="10" t="s">
        <v>41</v>
      </c>
      <c r="C34" s="9" t="s">
        <v>25</v>
      </c>
      <c r="D34" s="11">
        <v>10000</v>
      </c>
      <c r="E34" s="12"/>
      <c r="F34" s="11">
        <f t="shared" si="0"/>
        <v>0</v>
      </c>
      <c r="G34" s="12"/>
      <c r="H34" s="11">
        <f t="shared" si="1"/>
        <v>0</v>
      </c>
      <c r="I34" s="14"/>
    </row>
    <row r="35" spans="1:9" x14ac:dyDescent="0.25">
      <c r="A35" s="61"/>
      <c r="B35" s="61"/>
      <c r="C35" s="61"/>
      <c r="D35" s="61"/>
      <c r="E35" s="61"/>
      <c r="F35" s="61"/>
      <c r="G35" s="61"/>
      <c r="H35" s="61"/>
      <c r="I35" s="14"/>
    </row>
    <row r="36" spans="1:9" x14ac:dyDescent="0.25">
      <c r="A36" s="61"/>
      <c r="B36" s="61"/>
      <c r="C36" s="61"/>
      <c r="D36" s="61"/>
      <c r="E36" s="61"/>
      <c r="F36" s="61"/>
      <c r="G36" s="61"/>
      <c r="H36" s="61"/>
      <c r="I36" s="14"/>
    </row>
    <row r="37" spans="1:9" x14ac:dyDescent="0.25">
      <c r="A37" s="61"/>
      <c r="B37" s="61"/>
      <c r="C37" s="61"/>
      <c r="D37" s="61"/>
      <c r="E37" s="61"/>
      <c r="F37" s="61"/>
      <c r="G37" s="61"/>
      <c r="H37" s="61"/>
      <c r="I37" s="14"/>
    </row>
    <row r="38" spans="1:9" x14ac:dyDescent="0.25">
      <c r="A38" s="9">
        <v>24</v>
      </c>
      <c r="B38" s="10" t="s">
        <v>42</v>
      </c>
      <c r="C38" s="9" t="s">
        <v>25</v>
      </c>
      <c r="D38" s="11">
        <v>10000</v>
      </c>
      <c r="E38" s="12">
        <v>10</v>
      </c>
      <c r="F38" s="11">
        <f t="shared" si="0"/>
        <v>100000</v>
      </c>
      <c r="G38" s="12">
        <v>10</v>
      </c>
      <c r="H38" s="11">
        <f t="shared" si="1"/>
        <v>100000</v>
      </c>
      <c r="I38" s="14"/>
    </row>
    <row r="39" spans="1:9" x14ac:dyDescent="0.25">
      <c r="A39" s="9">
        <v>25</v>
      </c>
      <c r="B39" s="10" t="s">
        <v>43</v>
      </c>
      <c r="C39" s="9" t="s">
        <v>25</v>
      </c>
      <c r="D39" s="11">
        <v>20000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26</v>
      </c>
      <c r="B40" s="10" t="s">
        <v>44</v>
      </c>
      <c r="C40" s="9" t="s">
        <v>25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27</v>
      </c>
      <c r="B41" s="10" t="s">
        <v>45</v>
      </c>
      <c r="C41" s="9" t="s">
        <v>32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28</v>
      </c>
      <c r="B42" s="10" t="s">
        <v>46</v>
      </c>
      <c r="C42" s="9" t="s">
        <v>25</v>
      </c>
      <c r="D42" s="11">
        <v>35000</v>
      </c>
      <c r="E42" s="12"/>
      <c r="F42" s="11">
        <f t="shared" si="0"/>
        <v>0</v>
      </c>
      <c r="G42" s="12"/>
      <c r="H42" s="11">
        <f t="shared" si="1"/>
        <v>0</v>
      </c>
      <c r="I42" s="14"/>
    </row>
    <row r="43" spans="1:9" x14ac:dyDescent="0.25">
      <c r="A43" s="9">
        <v>29</v>
      </c>
      <c r="B43" s="16" t="s">
        <v>47</v>
      </c>
      <c r="C43" s="9" t="s">
        <v>12</v>
      </c>
      <c r="D43" s="11"/>
      <c r="E43" s="12"/>
      <c r="F43" s="17">
        <f>SUM(F16:F42)</f>
        <v>26100000</v>
      </c>
      <c r="G43" s="12"/>
      <c r="H43" s="17">
        <f>SUM(H16:H42)</f>
        <v>26100000</v>
      </c>
      <c r="I43" s="14"/>
    </row>
    <row r="44" spans="1:9" x14ac:dyDescent="0.25">
      <c r="A44" s="9">
        <v>30</v>
      </c>
      <c r="B44" s="10" t="s">
        <v>48</v>
      </c>
      <c r="C44" s="9" t="s">
        <v>12</v>
      </c>
      <c r="D44" s="11"/>
      <c r="E44" s="12"/>
      <c r="F44" s="19"/>
      <c r="G44" s="12"/>
      <c r="H44" s="20"/>
      <c r="I44" s="14"/>
    </row>
    <row r="45" spans="1:9" x14ac:dyDescent="0.25">
      <c r="A45" s="9">
        <v>31</v>
      </c>
      <c r="B45" s="10" t="s">
        <v>49</v>
      </c>
      <c r="C45" s="9" t="s">
        <v>12</v>
      </c>
      <c r="D45" s="11"/>
      <c r="E45" s="12"/>
      <c r="F45" s="19"/>
      <c r="G45" s="12"/>
      <c r="H45" s="20"/>
      <c r="I45" s="14"/>
    </row>
    <row r="46" spans="1:9" x14ac:dyDescent="0.25">
      <c r="A46" s="9">
        <v>32</v>
      </c>
      <c r="B46" s="10" t="s">
        <v>50</v>
      </c>
      <c r="C46" s="9" t="s">
        <v>51</v>
      </c>
      <c r="D46" s="11">
        <v>160000</v>
      </c>
      <c r="E46" s="12"/>
      <c r="F46" s="11">
        <f t="shared" ref="F46:F51" si="2">D46*E46</f>
        <v>0</v>
      </c>
      <c r="G46" s="12">
        <v>763.2</v>
      </c>
      <c r="H46" s="11">
        <f t="shared" ref="H46:H51" si="3">D46*G46</f>
        <v>122112000</v>
      </c>
      <c r="I46" s="14"/>
    </row>
    <row r="47" spans="1:9" x14ac:dyDescent="0.25">
      <c r="A47" s="9">
        <v>33</v>
      </c>
      <c r="B47" s="10" t="s">
        <v>52</v>
      </c>
      <c r="C47" s="9" t="s">
        <v>53</v>
      </c>
      <c r="D47" s="11">
        <v>10000</v>
      </c>
      <c r="E47" s="12">
        <v>630</v>
      </c>
      <c r="F47" s="11">
        <f t="shared" si="2"/>
        <v>6300000</v>
      </c>
      <c r="G47" s="12">
        <v>630</v>
      </c>
      <c r="H47" s="11">
        <f t="shared" si="3"/>
        <v>6300000</v>
      </c>
      <c r="I47" s="14"/>
    </row>
    <row r="48" spans="1:9" x14ac:dyDescent="0.25">
      <c r="A48" s="9">
        <v>34</v>
      </c>
      <c r="B48" s="16" t="s">
        <v>17</v>
      </c>
      <c r="C48" s="9" t="s">
        <v>12</v>
      </c>
      <c r="D48" s="11"/>
      <c r="E48" s="12"/>
      <c r="F48" s="17">
        <f>SUM(F44:F47)</f>
        <v>6300000</v>
      </c>
      <c r="G48" s="12"/>
      <c r="H48" s="17">
        <f>SUM(H44:H47)</f>
        <v>128412000</v>
      </c>
      <c r="I48" s="21">
        <f>F53*2.2%</f>
        <v>998800.00000000012</v>
      </c>
    </row>
    <row r="49" spans="1:11" x14ac:dyDescent="0.25">
      <c r="A49" s="9">
        <v>35</v>
      </c>
      <c r="B49" s="10" t="s">
        <v>54</v>
      </c>
      <c r="C49" s="9" t="s">
        <v>55</v>
      </c>
      <c r="D49" s="11">
        <v>1300</v>
      </c>
      <c r="E49" s="12">
        <v>5000</v>
      </c>
      <c r="F49" s="11">
        <f t="shared" si="2"/>
        <v>6500000</v>
      </c>
      <c r="G49" s="12">
        <v>5000</v>
      </c>
      <c r="H49" s="11">
        <f t="shared" si="3"/>
        <v>6500000</v>
      </c>
      <c r="I49" s="14"/>
    </row>
    <row r="50" spans="1:11" x14ac:dyDescent="0.25">
      <c r="A50" s="9">
        <v>36</v>
      </c>
      <c r="B50" s="10" t="s">
        <v>56</v>
      </c>
      <c r="C50" s="9" t="s">
        <v>55</v>
      </c>
      <c r="D50" s="11">
        <v>1300</v>
      </c>
      <c r="E50" s="12">
        <v>5000</v>
      </c>
      <c r="F50" s="11">
        <f t="shared" si="2"/>
        <v>6500000</v>
      </c>
      <c r="G50" s="12">
        <v>5000</v>
      </c>
      <c r="H50" s="11">
        <f t="shared" si="3"/>
        <v>6500000</v>
      </c>
      <c r="I50" s="14"/>
    </row>
    <row r="51" spans="1:11" x14ac:dyDescent="0.25">
      <c r="A51" s="9">
        <v>37</v>
      </c>
      <c r="B51" s="10" t="s">
        <v>57</v>
      </c>
      <c r="C51" s="9" t="s">
        <v>55</v>
      </c>
      <c r="D51" s="11">
        <v>1200</v>
      </c>
      <c r="E51" s="12"/>
      <c r="F51" s="11">
        <f t="shared" si="2"/>
        <v>0</v>
      </c>
      <c r="G51" s="12">
        <v>4000</v>
      </c>
      <c r="H51" s="11">
        <f t="shared" si="3"/>
        <v>4800000</v>
      </c>
      <c r="I51" s="14"/>
    </row>
    <row r="52" spans="1:11" x14ac:dyDescent="0.25">
      <c r="A52" s="9">
        <v>38</v>
      </c>
      <c r="B52" s="16" t="s">
        <v>17</v>
      </c>
      <c r="C52" s="9" t="s">
        <v>12</v>
      </c>
      <c r="D52" s="11"/>
      <c r="E52" s="12"/>
      <c r="F52" s="17">
        <f>SUM(F49:F51)</f>
        <v>13000000</v>
      </c>
      <c r="G52" s="12"/>
      <c r="H52" s="17">
        <f>SUM(H49:H51)</f>
        <v>17800000</v>
      </c>
      <c r="I52" s="14"/>
    </row>
    <row r="53" spans="1:11" s="25" customFormat="1" x14ac:dyDescent="0.25">
      <c r="A53" s="9">
        <v>39</v>
      </c>
      <c r="B53" s="22" t="s">
        <v>58</v>
      </c>
      <c r="C53" s="9" t="s">
        <v>12</v>
      </c>
      <c r="D53" s="11"/>
      <c r="E53" s="12"/>
      <c r="F53" s="23">
        <f>F15+F43+F48+F52</f>
        <v>45400000</v>
      </c>
      <c r="G53" s="12"/>
      <c r="H53" s="23">
        <f>H15+H43+H48+H52</f>
        <v>172312000</v>
      </c>
      <c r="I53" s="24"/>
    </row>
    <row r="54" spans="1:11" x14ac:dyDescent="0.25">
      <c r="A54" s="26">
        <v>40</v>
      </c>
      <c r="B54" s="10" t="s">
        <v>59</v>
      </c>
      <c r="C54" s="26" t="s">
        <v>12</v>
      </c>
      <c r="D54" s="27">
        <v>2700000</v>
      </c>
      <c r="E54" s="28">
        <v>1</v>
      </c>
      <c r="F54" s="11">
        <f t="shared" ref="F54:F59" si="4">D54*E54</f>
        <v>2700000</v>
      </c>
      <c r="G54" s="28">
        <v>5</v>
      </c>
      <c r="H54" s="11">
        <f t="shared" ref="H54:H59" si="5">D54*G54</f>
        <v>13500000</v>
      </c>
      <c r="I54" s="14"/>
    </row>
    <row r="55" spans="1:11" x14ac:dyDescent="0.25">
      <c r="A55" s="26">
        <v>41</v>
      </c>
      <c r="B55" s="10" t="s">
        <v>60</v>
      </c>
      <c r="C55" s="26" t="s">
        <v>12</v>
      </c>
      <c r="D55" s="27">
        <v>500000</v>
      </c>
      <c r="E55" s="28"/>
      <c r="F55" s="11">
        <f t="shared" si="4"/>
        <v>0</v>
      </c>
      <c r="G55" s="28">
        <v>2</v>
      </c>
      <c r="H55" s="11">
        <f t="shared" si="5"/>
        <v>1000000</v>
      </c>
      <c r="I55" s="14"/>
    </row>
    <row r="56" spans="1:11" x14ac:dyDescent="0.25">
      <c r="A56" s="26">
        <v>42</v>
      </c>
      <c r="B56" s="10" t="s">
        <v>61</v>
      </c>
      <c r="C56" s="26" t="s">
        <v>12</v>
      </c>
      <c r="D56" s="27">
        <v>500000</v>
      </c>
      <c r="E56" s="28"/>
      <c r="F56" s="11">
        <f t="shared" si="4"/>
        <v>0</v>
      </c>
      <c r="G56" s="28">
        <v>1</v>
      </c>
      <c r="H56" s="11">
        <f t="shared" si="5"/>
        <v>500000</v>
      </c>
      <c r="I56" s="14"/>
    </row>
    <row r="57" spans="1:11" x14ac:dyDescent="0.25">
      <c r="A57" s="26">
        <v>43</v>
      </c>
      <c r="B57" s="10" t="s">
        <v>62</v>
      </c>
      <c r="C57" s="26" t="s">
        <v>12</v>
      </c>
      <c r="D57" s="27">
        <v>500000</v>
      </c>
      <c r="E57" s="28"/>
      <c r="F57" s="11">
        <f t="shared" si="4"/>
        <v>0</v>
      </c>
      <c r="G57" s="28">
        <v>1</v>
      </c>
      <c r="H57" s="11">
        <f t="shared" si="5"/>
        <v>500000</v>
      </c>
      <c r="I57" s="14"/>
    </row>
    <row r="58" spans="1:11" x14ac:dyDescent="0.25">
      <c r="A58" s="26">
        <v>44</v>
      </c>
      <c r="B58" s="10" t="s">
        <v>63</v>
      </c>
      <c r="C58" s="26" t="s">
        <v>12</v>
      </c>
      <c r="D58" s="27">
        <v>3500000</v>
      </c>
      <c r="E58" s="28"/>
      <c r="F58" s="29">
        <f t="shared" si="4"/>
        <v>0</v>
      </c>
      <c r="G58" s="28"/>
      <c r="H58" s="30">
        <f t="shared" si="5"/>
        <v>0</v>
      </c>
      <c r="I58" s="14"/>
    </row>
    <row r="59" spans="1:11" x14ac:dyDescent="0.25">
      <c r="A59" s="26">
        <v>45</v>
      </c>
      <c r="B59" s="10" t="s">
        <v>64</v>
      </c>
      <c r="C59" s="26" t="s">
        <v>12</v>
      </c>
      <c r="D59" s="27">
        <v>3500000</v>
      </c>
      <c r="E59" s="28"/>
      <c r="F59" s="29">
        <f t="shared" si="4"/>
        <v>0</v>
      </c>
      <c r="G59" s="28"/>
      <c r="H59" s="30">
        <f t="shared" si="5"/>
        <v>0</v>
      </c>
      <c r="I59" s="14"/>
    </row>
    <row r="60" spans="1:11" x14ac:dyDescent="0.25">
      <c r="A60" s="26">
        <v>46</v>
      </c>
      <c r="B60" s="16" t="s">
        <v>17</v>
      </c>
      <c r="C60" s="26" t="s">
        <v>12</v>
      </c>
      <c r="D60" s="27"/>
      <c r="E60" s="28"/>
      <c r="F60" s="17">
        <f>SUM(F54:F59)</f>
        <v>2700000</v>
      </c>
      <c r="G60" s="28"/>
      <c r="H60" s="17">
        <f>SUM(H54:H59)</f>
        <v>15500000</v>
      </c>
      <c r="I60" s="14"/>
    </row>
    <row r="61" spans="1:11" ht="28.2" x14ac:dyDescent="0.3">
      <c r="A61" s="26">
        <v>47</v>
      </c>
      <c r="B61" s="33" t="s">
        <v>65</v>
      </c>
      <c r="C61" s="9" t="s">
        <v>25</v>
      </c>
      <c r="D61" s="11">
        <v>18000</v>
      </c>
      <c r="E61" s="12"/>
      <c r="F61" s="11">
        <f t="shared" ref="F61:F82" si="6">D61*E61</f>
        <v>0</v>
      </c>
      <c r="G61" s="12"/>
      <c r="H61" s="11">
        <f t="shared" ref="H61:H82" si="7">D61*G61</f>
        <v>0</v>
      </c>
      <c r="I61" s="14"/>
      <c r="K61"/>
    </row>
    <row r="62" spans="1:11" ht="14.4" x14ac:dyDescent="0.3">
      <c r="A62" s="26">
        <v>48</v>
      </c>
      <c r="B62" s="31" t="s">
        <v>66</v>
      </c>
      <c r="C62" s="26" t="s">
        <v>25</v>
      </c>
      <c r="D62" s="27">
        <v>72800</v>
      </c>
      <c r="E62" s="28"/>
      <c r="F62" s="11">
        <f t="shared" si="6"/>
        <v>0</v>
      </c>
      <c r="G62" s="28"/>
      <c r="H62" s="11">
        <f t="shared" si="7"/>
        <v>0</v>
      </c>
      <c r="I62" s="14"/>
      <c r="K62"/>
    </row>
    <row r="63" spans="1:11" ht="28.2" x14ac:dyDescent="0.3">
      <c r="A63" s="26">
        <v>49</v>
      </c>
      <c r="B63" s="33" t="s">
        <v>67</v>
      </c>
      <c r="C63" s="26" t="s">
        <v>25</v>
      </c>
      <c r="D63" s="27">
        <v>18000</v>
      </c>
      <c r="E63" s="28"/>
      <c r="F63" s="11">
        <f t="shared" si="6"/>
        <v>0</v>
      </c>
      <c r="G63" s="28"/>
      <c r="H63" s="11">
        <f t="shared" si="7"/>
        <v>0</v>
      </c>
      <c r="I63" s="14"/>
      <c r="K63"/>
    </row>
    <row r="64" spans="1:11" ht="15" customHeight="1" x14ac:dyDescent="0.3">
      <c r="A64" s="26">
        <v>50</v>
      </c>
      <c r="B64" s="33" t="s">
        <v>68</v>
      </c>
      <c r="C64" s="9" t="s">
        <v>25</v>
      </c>
      <c r="D64" s="11">
        <v>32000</v>
      </c>
      <c r="E64" s="12"/>
      <c r="F64" s="11">
        <f t="shared" si="6"/>
        <v>0</v>
      </c>
      <c r="G64" s="12"/>
      <c r="H64" s="11">
        <f t="shared" si="7"/>
        <v>0</v>
      </c>
      <c r="I64" s="14"/>
      <c r="K64"/>
    </row>
    <row r="65" spans="1:11" ht="14.4" x14ac:dyDescent="0.3">
      <c r="A65" s="26">
        <v>51</v>
      </c>
      <c r="B65" s="31" t="s">
        <v>69</v>
      </c>
      <c r="C65" s="26" t="s">
        <v>25</v>
      </c>
      <c r="D65" s="27">
        <v>14000</v>
      </c>
      <c r="E65" s="28"/>
      <c r="F65" s="11">
        <f t="shared" si="6"/>
        <v>0</v>
      </c>
      <c r="G65" s="28">
        <v>1900</v>
      </c>
      <c r="H65" s="11">
        <f t="shared" si="7"/>
        <v>26600000</v>
      </c>
      <c r="I65" s="14"/>
      <c r="K65"/>
    </row>
    <row r="66" spans="1:11" ht="14.4" x14ac:dyDescent="0.3">
      <c r="A66" s="26">
        <v>52</v>
      </c>
      <c r="B66" s="31" t="s">
        <v>70</v>
      </c>
      <c r="C66" s="26" t="s">
        <v>25</v>
      </c>
      <c r="D66" s="27">
        <v>40800</v>
      </c>
      <c r="E66" s="28"/>
      <c r="F66" s="11">
        <f t="shared" si="6"/>
        <v>0</v>
      </c>
      <c r="G66" s="28"/>
      <c r="H66" s="11">
        <f t="shared" si="7"/>
        <v>0</v>
      </c>
      <c r="I66" s="14"/>
      <c r="K66"/>
    </row>
    <row r="67" spans="1:11" ht="14.4" x14ac:dyDescent="0.3">
      <c r="A67" s="9">
        <v>53</v>
      </c>
      <c r="B67" s="31" t="s">
        <v>71</v>
      </c>
      <c r="C67" s="9" t="s">
        <v>25</v>
      </c>
      <c r="D67" s="11">
        <v>20000</v>
      </c>
      <c r="E67" s="12"/>
      <c r="F67" s="11">
        <f t="shared" si="6"/>
        <v>0</v>
      </c>
      <c r="G67" s="12"/>
      <c r="H67" s="11">
        <f t="shared" si="7"/>
        <v>0</v>
      </c>
      <c r="I67" s="14"/>
      <c r="K67"/>
    </row>
    <row r="68" spans="1:11" ht="14.4" x14ac:dyDescent="0.3">
      <c r="A68" s="61"/>
      <c r="B68" s="61"/>
      <c r="C68" s="61"/>
      <c r="D68" s="61"/>
      <c r="E68" s="61"/>
      <c r="F68" s="61"/>
      <c r="G68" s="61"/>
      <c r="H68" s="61"/>
      <c r="I68" s="14"/>
      <c r="K68"/>
    </row>
    <row r="69" spans="1:11" ht="14.4" x14ac:dyDescent="0.3">
      <c r="A69" s="61"/>
      <c r="B69" s="61"/>
      <c r="C69" s="61"/>
      <c r="D69" s="61"/>
      <c r="E69" s="61"/>
      <c r="F69" s="61"/>
      <c r="G69" s="61"/>
      <c r="H69" s="61"/>
      <c r="I69" s="14"/>
      <c r="K69"/>
    </row>
    <row r="70" spans="1:11" ht="14.4" x14ac:dyDescent="0.3">
      <c r="A70" s="61"/>
      <c r="B70" s="61"/>
      <c r="C70" s="61"/>
      <c r="D70" s="61"/>
      <c r="E70" s="61"/>
      <c r="F70" s="61"/>
      <c r="G70" s="61"/>
      <c r="H70" s="61"/>
      <c r="I70" s="14"/>
      <c r="K70"/>
    </row>
    <row r="71" spans="1:11" ht="14.4" x14ac:dyDescent="0.3">
      <c r="A71" s="9">
        <v>54</v>
      </c>
      <c r="B71" s="31" t="s">
        <v>72</v>
      </c>
      <c r="C71" s="9" t="s">
        <v>25</v>
      </c>
      <c r="D71" s="11">
        <v>36000</v>
      </c>
      <c r="E71" s="12"/>
      <c r="F71" s="11">
        <f t="shared" si="6"/>
        <v>0</v>
      </c>
      <c r="G71" s="12"/>
      <c r="H71" s="11">
        <f t="shared" si="7"/>
        <v>0</v>
      </c>
      <c r="I71" s="14"/>
      <c r="K71"/>
    </row>
    <row r="72" spans="1:11" ht="14.4" x14ac:dyDescent="0.3">
      <c r="A72" s="9">
        <v>55</v>
      </c>
      <c r="B72" s="31" t="s">
        <v>73</v>
      </c>
      <c r="C72" s="9" t="s">
        <v>25</v>
      </c>
      <c r="D72" s="11">
        <v>16000</v>
      </c>
      <c r="E72" s="12"/>
      <c r="F72" s="11">
        <f t="shared" si="6"/>
        <v>0</v>
      </c>
      <c r="G72" s="12"/>
      <c r="H72" s="11">
        <f t="shared" si="7"/>
        <v>0</v>
      </c>
      <c r="I72" s="14"/>
      <c r="K72"/>
    </row>
    <row r="73" spans="1:11" ht="14.4" x14ac:dyDescent="0.3">
      <c r="A73" s="9">
        <v>56</v>
      </c>
      <c r="B73" s="31" t="s">
        <v>74</v>
      </c>
      <c r="C73" s="9" t="s">
        <v>25</v>
      </c>
      <c r="D73" s="11">
        <v>48000</v>
      </c>
      <c r="E73" s="12"/>
      <c r="F73" s="11">
        <f t="shared" si="6"/>
        <v>0</v>
      </c>
      <c r="G73" s="12"/>
      <c r="H73" s="11">
        <f t="shared" si="7"/>
        <v>0</v>
      </c>
      <c r="I73" s="14"/>
      <c r="K73"/>
    </row>
    <row r="74" spans="1:11" ht="14.4" x14ac:dyDescent="0.3">
      <c r="A74" s="9">
        <v>57</v>
      </c>
      <c r="B74" s="31" t="s">
        <v>75</v>
      </c>
      <c r="C74" s="9" t="s">
        <v>25</v>
      </c>
      <c r="D74" s="11">
        <v>150000</v>
      </c>
      <c r="E74" s="12"/>
      <c r="F74" s="11">
        <f t="shared" si="6"/>
        <v>0</v>
      </c>
      <c r="G74" s="12"/>
      <c r="H74" s="11">
        <f t="shared" si="7"/>
        <v>0</v>
      </c>
      <c r="I74" s="14"/>
      <c r="K74"/>
    </row>
    <row r="75" spans="1:11" ht="14.4" x14ac:dyDescent="0.3">
      <c r="A75" s="26">
        <v>58</v>
      </c>
      <c r="B75" s="31" t="s">
        <v>76</v>
      </c>
      <c r="C75" s="26" t="s">
        <v>25</v>
      </c>
      <c r="D75" s="27">
        <v>120000</v>
      </c>
      <c r="E75" s="28"/>
      <c r="F75" s="11">
        <f t="shared" si="6"/>
        <v>0</v>
      </c>
      <c r="G75" s="28"/>
      <c r="H75" s="11">
        <f t="shared" si="7"/>
        <v>0</v>
      </c>
      <c r="I75" s="14"/>
      <c r="K75"/>
    </row>
    <row r="76" spans="1:11" ht="14.4" x14ac:dyDescent="0.3">
      <c r="A76" s="26">
        <v>59</v>
      </c>
      <c r="B76" s="31" t="s">
        <v>77</v>
      </c>
      <c r="C76" s="26" t="s">
        <v>25</v>
      </c>
      <c r="D76" s="27">
        <v>90350</v>
      </c>
      <c r="E76" s="28"/>
      <c r="F76" s="11">
        <f t="shared" si="6"/>
        <v>0</v>
      </c>
      <c r="G76" s="28"/>
      <c r="H76" s="11">
        <f t="shared" si="7"/>
        <v>0</v>
      </c>
      <c r="I76" s="14"/>
      <c r="K76"/>
    </row>
    <row r="77" spans="1:11" ht="14.4" x14ac:dyDescent="0.3">
      <c r="A77" s="26">
        <v>60</v>
      </c>
      <c r="B77" s="31" t="s">
        <v>78</v>
      </c>
      <c r="C77" s="26" t="s">
        <v>25</v>
      </c>
      <c r="D77" s="27">
        <v>3000000</v>
      </c>
      <c r="E77" s="28"/>
      <c r="F77" s="11">
        <f t="shared" si="6"/>
        <v>0</v>
      </c>
      <c r="G77" s="28"/>
      <c r="H77" s="11">
        <f t="shared" si="7"/>
        <v>0</v>
      </c>
      <c r="I77" s="14"/>
      <c r="K77"/>
    </row>
    <row r="78" spans="1:11" ht="14.4" x14ac:dyDescent="0.3">
      <c r="A78" s="26">
        <v>61</v>
      </c>
      <c r="B78" s="31" t="s">
        <v>79</v>
      </c>
      <c r="C78" s="26" t="s">
        <v>25</v>
      </c>
      <c r="D78" s="27">
        <v>90000</v>
      </c>
      <c r="E78" s="28"/>
      <c r="F78" s="11">
        <f t="shared" si="6"/>
        <v>0</v>
      </c>
      <c r="G78" s="28"/>
      <c r="H78" s="11">
        <f t="shared" si="7"/>
        <v>0</v>
      </c>
      <c r="I78" s="14"/>
      <c r="K78"/>
    </row>
    <row r="79" spans="1:11" ht="14.4" x14ac:dyDescent="0.3">
      <c r="A79" s="26">
        <v>62</v>
      </c>
      <c r="B79" s="31" t="s">
        <v>80</v>
      </c>
      <c r="C79" s="26" t="s">
        <v>25</v>
      </c>
      <c r="D79" s="27">
        <v>4000</v>
      </c>
      <c r="E79" s="28"/>
      <c r="F79" s="11">
        <f t="shared" si="6"/>
        <v>0</v>
      </c>
      <c r="G79" s="28"/>
      <c r="H79" s="11">
        <f t="shared" si="7"/>
        <v>0</v>
      </c>
      <c r="I79" s="14"/>
      <c r="K79"/>
    </row>
    <row r="80" spans="1:11" ht="14.4" x14ac:dyDescent="0.3">
      <c r="A80" s="26">
        <v>63</v>
      </c>
      <c r="B80" s="31" t="s">
        <v>81</v>
      </c>
      <c r="C80" s="26" t="s">
        <v>25</v>
      </c>
      <c r="D80" s="27">
        <v>4800</v>
      </c>
      <c r="E80" s="28"/>
      <c r="F80" s="11">
        <f t="shared" si="6"/>
        <v>0</v>
      </c>
      <c r="G80" s="28"/>
      <c r="H80" s="11">
        <f t="shared" si="7"/>
        <v>0</v>
      </c>
      <c r="I80" s="14"/>
      <c r="K80"/>
    </row>
    <row r="81" spans="1:11" ht="15" customHeight="1" x14ac:dyDescent="0.3">
      <c r="A81" s="26">
        <v>64</v>
      </c>
      <c r="B81" s="33" t="s">
        <v>82</v>
      </c>
      <c r="C81" s="26" t="s">
        <v>25</v>
      </c>
      <c r="D81" s="27">
        <v>7200</v>
      </c>
      <c r="E81" s="28"/>
      <c r="F81" s="11">
        <f t="shared" si="6"/>
        <v>0</v>
      </c>
      <c r="G81" s="28"/>
      <c r="H81" s="11">
        <f t="shared" si="7"/>
        <v>0</v>
      </c>
      <c r="I81" s="14"/>
      <c r="K81"/>
    </row>
    <row r="82" spans="1:11" ht="14.4" x14ac:dyDescent="0.3">
      <c r="A82" s="26">
        <v>65</v>
      </c>
      <c r="B82" s="31" t="s">
        <v>83</v>
      </c>
      <c r="C82" s="26" t="s">
        <v>25</v>
      </c>
      <c r="D82" s="27">
        <v>13200</v>
      </c>
      <c r="E82" s="28"/>
      <c r="F82" s="11">
        <f t="shared" si="6"/>
        <v>0</v>
      </c>
      <c r="G82" s="28"/>
      <c r="H82" s="11">
        <f t="shared" si="7"/>
        <v>0</v>
      </c>
      <c r="I82" s="14"/>
      <c r="K82"/>
    </row>
    <row r="83" spans="1:11" ht="14.4" x14ac:dyDescent="0.3">
      <c r="A83" s="9">
        <v>66</v>
      </c>
      <c r="B83" s="32" t="s">
        <v>17</v>
      </c>
      <c r="C83" s="9" t="s">
        <v>12</v>
      </c>
      <c r="D83" s="11"/>
      <c r="E83" s="12"/>
      <c r="F83" s="17">
        <f>SUM(F61:F82)</f>
        <v>0</v>
      </c>
      <c r="G83" s="12"/>
      <c r="H83" s="17">
        <f>SUM(H61:H82)</f>
        <v>26600000</v>
      </c>
      <c r="I83" s="14"/>
      <c r="K83"/>
    </row>
    <row r="84" spans="1:11" ht="14.4" x14ac:dyDescent="0.3">
      <c r="A84" s="9">
        <v>67</v>
      </c>
      <c r="B84" s="32" t="s">
        <v>84</v>
      </c>
      <c r="C84" s="9" t="s">
        <v>12</v>
      </c>
      <c r="D84" s="11"/>
      <c r="E84" s="12"/>
      <c r="F84" s="34">
        <f>F60+F83</f>
        <v>2700000</v>
      </c>
      <c r="G84" s="12"/>
      <c r="H84" s="34">
        <f>H60+H83</f>
        <v>42100000</v>
      </c>
      <c r="I84" s="14"/>
      <c r="K84"/>
    </row>
    <row r="85" spans="1:11" x14ac:dyDescent="0.25">
      <c r="A85" s="9">
        <v>68</v>
      </c>
      <c r="B85" s="10" t="s">
        <v>85</v>
      </c>
      <c r="C85" s="9" t="s">
        <v>12</v>
      </c>
      <c r="D85" s="11"/>
      <c r="E85" s="12"/>
      <c r="F85" s="34">
        <f>F53+F84</f>
        <v>48100000</v>
      </c>
      <c r="G85" s="12"/>
      <c r="H85" s="34">
        <f>H53+H84</f>
        <v>214412000</v>
      </c>
      <c r="I85" s="14"/>
    </row>
    <row r="86" spans="1:11" x14ac:dyDescent="0.25">
      <c r="A86" s="9">
        <v>69</v>
      </c>
      <c r="B86" s="10" t="s">
        <v>86</v>
      </c>
      <c r="C86" s="9" t="s">
        <v>12</v>
      </c>
      <c r="D86" s="11"/>
      <c r="E86" s="12"/>
      <c r="F86" s="34"/>
      <c r="G86" s="12"/>
      <c r="H86" s="34"/>
      <c r="I86" s="14"/>
    </row>
    <row r="87" spans="1:11" x14ac:dyDescent="0.25">
      <c r="A87" s="9">
        <v>70</v>
      </c>
      <c r="B87" s="10" t="s">
        <v>87</v>
      </c>
      <c r="C87" s="9" t="s">
        <v>12</v>
      </c>
      <c r="D87" s="11"/>
      <c r="E87" s="12"/>
      <c r="F87" s="34">
        <f>0.1*(F53+F84)</f>
        <v>4810000</v>
      </c>
      <c r="G87" s="12"/>
      <c r="H87" s="34">
        <f>0.1*(H53+H84)</f>
        <v>21441200</v>
      </c>
      <c r="I87" s="14"/>
    </row>
    <row r="88" spans="1:11" x14ac:dyDescent="0.25">
      <c r="A88" s="9">
        <v>71</v>
      </c>
      <c r="B88" s="10" t="s">
        <v>88</v>
      </c>
      <c r="C88" s="9" t="s">
        <v>14</v>
      </c>
      <c r="D88" s="11"/>
      <c r="E88" s="12"/>
      <c r="F88" s="34">
        <f>F85+F87</f>
        <v>52910000</v>
      </c>
      <c r="G88" s="12"/>
      <c r="H88" s="34">
        <f>H85+H87</f>
        <v>235853200</v>
      </c>
      <c r="I88" s="21">
        <f>F88-I48</f>
        <v>51911200</v>
      </c>
    </row>
    <row r="89" spans="1:11" ht="9.6" customHeight="1" x14ac:dyDescent="0.25">
      <c r="A89" s="62"/>
      <c r="B89" s="63"/>
      <c r="C89" s="62"/>
      <c r="D89" s="64"/>
      <c r="E89" s="65"/>
      <c r="F89" s="66"/>
      <c r="G89" s="65"/>
      <c r="H89" s="66"/>
      <c r="I89" s="21"/>
    </row>
    <row r="90" spans="1:11" x14ac:dyDescent="0.25">
      <c r="A90" s="35"/>
      <c r="B90" s="36" t="s">
        <v>89</v>
      </c>
      <c r="C90" s="1"/>
      <c r="D90" s="1"/>
      <c r="E90" s="1"/>
      <c r="F90" s="1"/>
      <c r="G90" s="14"/>
      <c r="H90" s="14"/>
      <c r="I90" s="58"/>
    </row>
    <row r="91" spans="1:11" ht="16.2" customHeight="1" x14ac:dyDescent="0.25">
      <c r="A91" s="35"/>
      <c r="B91" s="59" t="s">
        <v>90</v>
      </c>
      <c r="C91" s="59"/>
      <c r="D91" s="1" t="s">
        <v>102</v>
      </c>
      <c r="E91" s="1"/>
      <c r="F91" s="1"/>
      <c r="G91" s="46" t="s">
        <v>91</v>
      </c>
      <c r="H91" s="46"/>
      <c r="I91" s="60"/>
    </row>
    <row r="92" spans="1:11" ht="16.2" customHeight="1" x14ac:dyDescent="0.25">
      <c r="A92" s="35"/>
      <c r="B92" s="42"/>
      <c r="C92" s="14"/>
      <c r="D92" s="37" t="s">
        <v>103</v>
      </c>
      <c r="E92" s="37"/>
      <c r="F92" s="37"/>
      <c r="G92" s="46" t="s">
        <v>106</v>
      </c>
      <c r="H92" s="46"/>
    </row>
    <row r="93" spans="1:11" ht="16.2" customHeight="1" x14ac:dyDescent="0.25">
      <c r="A93" s="35"/>
      <c r="B93" s="14"/>
      <c r="C93" s="14"/>
      <c r="D93" s="37" t="s">
        <v>92</v>
      </c>
      <c r="E93" s="37"/>
      <c r="F93" s="37"/>
      <c r="G93" s="46" t="s">
        <v>93</v>
      </c>
      <c r="H93" s="46"/>
      <c r="J93" s="38"/>
    </row>
    <row r="94" spans="1:11" ht="16.2" customHeight="1" x14ac:dyDescent="0.25">
      <c r="A94" s="35"/>
      <c r="B94" s="36" t="s">
        <v>94</v>
      </c>
      <c r="C94" s="39"/>
      <c r="D94" s="39"/>
      <c r="E94" s="39"/>
      <c r="F94" s="39"/>
      <c r="G94" s="40"/>
      <c r="H94" s="40"/>
      <c r="J94" s="38"/>
    </row>
    <row r="95" spans="1:11" ht="16.2" customHeight="1" x14ac:dyDescent="0.25">
      <c r="B95" s="36"/>
      <c r="C95" s="14"/>
      <c r="D95" s="39" t="s">
        <v>95</v>
      </c>
      <c r="E95" s="39"/>
      <c r="F95" s="39"/>
      <c r="G95" s="44" t="s">
        <v>107</v>
      </c>
      <c r="H95" s="44"/>
    </row>
    <row r="96" spans="1:11" ht="16.2" customHeight="1" x14ac:dyDescent="0.25">
      <c r="B96" s="36" t="s">
        <v>96</v>
      </c>
      <c r="C96" s="14"/>
      <c r="D96" s="41"/>
      <c r="E96" s="41"/>
      <c r="F96" s="41"/>
      <c r="G96" s="40"/>
      <c r="H96" s="40"/>
    </row>
    <row r="97" spans="2:13" ht="16.2" customHeight="1" x14ac:dyDescent="0.25">
      <c r="B97" s="43" t="s">
        <v>97</v>
      </c>
      <c r="C97" s="43"/>
      <c r="D97" s="43" t="s">
        <v>98</v>
      </c>
      <c r="E97" s="43"/>
      <c r="F97" s="43"/>
      <c r="G97" s="44" t="s">
        <v>108</v>
      </c>
      <c r="H97" s="44"/>
    </row>
    <row r="98" spans="2:13" ht="16.2" customHeight="1" x14ac:dyDescent="0.25">
      <c r="B98" s="1"/>
      <c r="C98" s="14"/>
      <c r="D98" s="43" t="s">
        <v>98</v>
      </c>
      <c r="E98" s="43"/>
      <c r="F98" s="43"/>
      <c r="G98" s="45" t="s">
        <v>109</v>
      </c>
      <c r="H98" s="45"/>
    </row>
    <row r="102" spans="2:13" x14ac:dyDescent="0.25">
      <c r="M102" s="3" t="s">
        <v>99</v>
      </c>
    </row>
  </sheetData>
  <mergeCells count="22">
    <mergeCell ref="A35:H37"/>
    <mergeCell ref="A68:H70"/>
    <mergeCell ref="C4:H4"/>
    <mergeCell ref="B5:I5"/>
    <mergeCell ref="A7:H7"/>
    <mergeCell ref="E9:H9"/>
    <mergeCell ref="A10:A11"/>
    <mergeCell ref="B10:B11"/>
    <mergeCell ref="C10:C11"/>
    <mergeCell ref="D10:D11"/>
    <mergeCell ref="E10:F10"/>
    <mergeCell ref="G10:H10"/>
    <mergeCell ref="B97:C97"/>
    <mergeCell ref="D97:F97"/>
    <mergeCell ref="G97:H97"/>
    <mergeCell ref="G98:H98"/>
    <mergeCell ref="B91:C91"/>
    <mergeCell ref="G91:H91"/>
    <mergeCell ref="G92:H92"/>
    <mergeCell ref="G93:H93"/>
    <mergeCell ref="G95:H95"/>
    <mergeCell ref="D98:F98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 Enkhtsetseg</cp:lastModifiedBy>
  <cp:lastPrinted>2026-05-20T06:08:22Z</cp:lastPrinted>
  <dcterms:created xsi:type="dcterms:W3CDTF">2025-07-22T05:48:00Z</dcterms:created>
  <dcterms:modified xsi:type="dcterms:W3CDTF">2026-05-20T06:09:25Z</dcterms:modified>
</cp:coreProperties>
</file>